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/Downloads/"/>
    </mc:Choice>
  </mc:AlternateContent>
  <xr:revisionPtr revIDLastSave="0" documentId="13_ncr:1_{7A073E1B-4200-6E46-BAB5-968E9285F74A}" xr6:coauthVersionLast="47" xr6:coauthVersionMax="47" xr10:uidLastSave="{00000000-0000-0000-0000-000000000000}"/>
  <bookViews>
    <workbookView xWindow="1440" yWindow="760" windowWidth="28800" windowHeight="18880" xr2:uid="{00000000-000D-0000-FFFF-FFFF00000000}"/>
  </bookViews>
  <sheets>
    <sheet name="ПЗ" sheetId="1" r:id="rId1"/>
  </sheets>
  <definedNames>
    <definedName name="_xlnm.Print_Area" localSheetId="0">ПЗ!$A$1:$M$80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6" i="1"/>
  <c r="N67" i="1"/>
  <c r="N69" i="1"/>
  <c r="N70" i="1"/>
  <c r="N71" i="1"/>
  <c r="N72" i="1"/>
  <c r="N73" i="1"/>
  <c r="N74" i="1"/>
  <c r="N75" i="1"/>
  <c r="N76" i="1"/>
  <c r="N25" i="1"/>
  <c r="M24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N44" i="1" l="1"/>
  <c r="N65" i="1"/>
  <c r="N24" i="1"/>
  <c r="N68" i="1"/>
  <c r="L66" i="1"/>
  <c r="L67" i="1"/>
  <c r="L45" i="1"/>
  <c r="L44" i="1" s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25" i="1"/>
  <c r="L24" i="1" l="1"/>
  <c r="L65" i="1"/>
  <c r="K25" i="1"/>
  <c r="L69" i="1"/>
  <c r="L68" i="1" s="1"/>
  <c r="J25" i="1"/>
  <c r="I25" i="1" l="1"/>
  <c r="M45" i="1"/>
  <c r="M44" i="1" s="1"/>
  <c r="I45" i="1"/>
  <c r="I44" i="1" s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M66" i="1"/>
  <c r="M67" i="1"/>
  <c r="M69" i="1"/>
  <c r="J45" i="1"/>
  <c r="J44" i="1" s="1"/>
  <c r="K45" i="1"/>
  <c r="K44" i="1" s="1"/>
  <c r="I66" i="1"/>
  <c r="J66" i="1"/>
  <c r="K66" i="1"/>
  <c r="I67" i="1"/>
  <c r="J67" i="1"/>
  <c r="K67" i="1"/>
  <c r="I69" i="1"/>
  <c r="J69" i="1"/>
  <c r="K69" i="1"/>
  <c r="G77" i="1"/>
  <c r="H77" i="1" s="1"/>
  <c r="J65" i="1" l="1"/>
  <c r="K24" i="1"/>
  <c r="K65" i="1"/>
  <c r="I65" i="1"/>
  <c r="H65" i="1" s="1"/>
  <c r="M65" i="1"/>
  <c r="J24" i="1"/>
  <c r="I24" i="1"/>
  <c r="H24" i="1" s="1"/>
  <c r="M68" i="1"/>
  <c r="J68" i="1"/>
  <c r="K68" i="1"/>
  <c r="I68" i="1"/>
  <c r="H68" i="1" s="1"/>
  <c r="H44" i="1" l="1"/>
</calcChain>
</file>

<file path=xl/sharedStrings.xml><?xml version="1.0" encoding="utf-8"?>
<sst xmlns="http://schemas.openxmlformats.org/spreadsheetml/2006/main" count="56" uniqueCount="53">
  <si>
    <t>Производственное задание на изготовление деталей ДСП, ДВП.</t>
  </si>
  <si>
    <t>№</t>
  </si>
  <si>
    <t>Клиент:</t>
  </si>
  <si>
    <t>Итого:</t>
  </si>
  <si>
    <t>№ дет.</t>
  </si>
  <si>
    <t>Наименование детали</t>
  </si>
  <si>
    <t>Размеры в мм, кромка</t>
  </si>
  <si>
    <t>Кол. Шт.</t>
  </si>
  <si>
    <t>ДСП</t>
  </si>
  <si>
    <t>Кромка</t>
  </si>
  <si>
    <t>Высота</t>
  </si>
  <si>
    <t>кр.</t>
  </si>
  <si>
    <t>Ширина</t>
  </si>
  <si>
    <t>0,4мм</t>
  </si>
  <si>
    <t>2мм</t>
  </si>
  <si>
    <t>ПАЗ</t>
  </si>
  <si>
    <t>Всего:</t>
  </si>
  <si>
    <t xml:space="preserve">Разработано </t>
  </si>
  <si>
    <t>Проверено</t>
  </si>
  <si>
    <t>Пояснения к заполнению бланка.</t>
  </si>
  <si>
    <t>16, 25, 8 - толщина материала в мм</t>
  </si>
  <si>
    <t>Egger, РЛ - производители материала (ЭГГЕР, Русский Ламинат)</t>
  </si>
  <si>
    <t>НWUF, 111 - артикул или номер цвета</t>
  </si>
  <si>
    <t>Ф.И.О</t>
  </si>
  <si>
    <t>Телефон</t>
  </si>
  <si>
    <t xml:space="preserve">                                     8-926-147-91-28</t>
  </si>
  <si>
    <t>2  - кромка 2 мм 1 раз(т.е. по одной стороне)</t>
  </si>
  <si>
    <t>2 0,4 - кромка 2 мм 1 раз и 0,4 мм 1раз</t>
  </si>
  <si>
    <t>ПАЗ, четверть</t>
  </si>
  <si>
    <t xml:space="preserve"> 2 2  - кромка 2 мм 2 раза(т.е. по 2-ум сторонам)</t>
  </si>
  <si>
    <t>Размер детали указывать нужно без кромки.</t>
  </si>
  <si>
    <t>t</t>
  </si>
  <si>
    <t>0,8мм</t>
  </si>
  <si>
    <t>16 - W908 ST2 Белый базовый</t>
  </si>
  <si>
    <t>25 - W908 ST2 Белый базовый</t>
  </si>
  <si>
    <t>8 - W908 ST2 Белый базовый</t>
  </si>
  <si>
    <t>периметр</t>
  </si>
  <si>
    <t>обозначение кромки</t>
  </si>
  <si>
    <t>+</t>
  </si>
  <si>
    <t>v</t>
  </si>
  <si>
    <t>3,2-ХДФ Белый</t>
  </si>
  <si>
    <t>0,8 - кромка 0,8 мм по одной стороне</t>
  </si>
  <si>
    <t>0,8 0,8 - кромка 0,8 мм по двум сторонам</t>
  </si>
  <si>
    <t>0,4 - кромка 0,4мм по одной стороне</t>
  </si>
  <si>
    <t>0,4 0,4 - кромка 0,4 мм по двум сторонам</t>
  </si>
  <si>
    <t xml:space="preserve">8-925-642-34-57                                                           </t>
  </si>
  <si>
    <t>ПРИМЕР!!!</t>
  </si>
  <si>
    <t>2-0,4</t>
  </si>
  <si>
    <t>0,4-0,4</t>
  </si>
  <si>
    <t>ПАЗ 16/20</t>
  </si>
  <si>
    <r>
      <t xml:space="preserve"> Кромка </t>
    </r>
    <r>
      <rPr>
        <b/>
        <sz val="16"/>
        <rFont val="Times New Roman Cyr"/>
        <charset val="204"/>
      </rPr>
      <t xml:space="preserve">2 </t>
    </r>
    <r>
      <rPr>
        <sz val="16"/>
        <rFont val="Times New Roman Cyr"/>
        <charset val="204"/>
      </rPr>
      <t>мм увеличивает размер на 2 мм.</t>
    </r>
  </si>
  <si>
    <r>
      <t xml:space="preserve"> Кромка </t>
    </r>
    <r>
      <rPr>
        <b/>
        <sz val="16"/>
        <rFont val="Times New Roman Cyr"/>
        <charset val="204"/>
      </rPr>
      <t xml:space="preserve">0,4 </t>
    </r>
    <r>
      <rPr>
        <sz val="16"/>
        <rFont val="Times New Roman Cyr"/>
        <charset val="204"/>
      </rPr>
      <t xml:space="preserve">мм размер не увеличивает. </t>
    </r>
  </si>
  <si>
    <r>
      <t xml:space="preserve"> Кромка </t>
    </r>
    <r>
      <rPr>
        <b/>
        <sz val="16"/>
        <rFont val="Times New Roman Cyr"/>
        <charset val="204"/>
      </rPr>
      <t xml:space="preserve">0,8 </t>
    </r>
    <r>
      <rPr>
        <sz val="16"/>
        <rFont val="Times New Roman Cyr"/>
        <charset val="204"/>
      </rPr>
      <t xml:space="preserve">мм размер не увеличивает.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</si>
</sst>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04"/>
      <scheme val="minor"/>
    </font>
    <font>
      <sz val="20"/>
      <name val="Times New Roman Cyr"/>
      <family val="1"/>
      <charset val="204"/>
    </font>
    <font>
      <sz val="18"/>
      <name val="Times New Roman Cyr"/>
      <family val="1"/>
      <charset val="204"/>
    </font>
    <font>
      <sz val="48"/>
      <name val="Times New Roman Cyr"/>
      <family val="1"/>
      <charset val="204"/>
    </font>
    <font>
      <sz val="13"/>
      <name val="Times New Roman Cyr"/>
      <family val="1"/>
      <charset val="204"/>
    </font>
    <font>
      <sz val="15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6"/>
      <name val="Arial Cyr"/>
      <family val="2"/>
      <charset val="204"/>
    </font>
    <font>
      <b/>
      <sz val="12"/>
      <name val="Times New Roman Cyr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b/>
      <sz val="14"/>
      <name val="Arial Cyr"/>
      <family val="2"/>
      <charset val="204"/>
    </font>
    <font>
      <sz val="14"/>
      <name val="Times New Roman Cyr"/>
      <family val="1"/>
      <charset val="204"/>
    </font>
    <font>
      <b/>
      <sz val="16"/>
      <name val="Times New Roman Cyr"/>
      <charset val="204"/>
    </font>
    <font>
      <b/>
      <sz val="14"/>
      <name val="Times New Roman Cyr"/>
      <charset val="204"/>
    </font>
    <font>
      <b/>
      <i/>
      <sz val="14"/>
      <name val="Arial Cyr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 Cyr"/>
      <charset val="204"/>
    </font>
    <font>
      <b/>
      <sz val="14"/>
      <color theme="1"/>
      <name val="Times New Roman Cyr"/>
      <charset val="204"/>
    </font>
    <font>
      <sz val="10"/>
      <name val="Arial Cyr"/>
      <family val="2"/>
      <charset val="204"/>
    </font>
    <font>
      <b/>
      <sz val="18"/>
      <name val="Times New Roman Cyr"/>
      <charset val="204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2" fontId="7" fillId="2" borderId="4" xfId="0" applyNumberFormat="1" applyFont="1" applyFill="1" applyBorder="1" applyAlignment="1">
      <alignment horizontal="left" vertical="center"/>
    </xf>
    <xf numFmtId="2" fontId="9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49" fontId="11" fillId="0" borderId="7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vertical="center"/>
    </xf>
    <xf numFmtId="49" fontId="11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1" fillId="6" borderId="14" xfId="0" applyFont="1" applyFill="1" applyBorder="1" applyAlignment="1">
      <alignment horizontal="left" vertical="center"/>
    </xf>
    <xf numFmtId="49" fontId="3" fillId="6" borderId="15" xfId="0" applyNumberFormat="1" applyFont="1" applyFill="1" applyBorder="1" applyAlignment="1">
      <alignment horizontal="left" vertical="center"/>
    </xf>
    <xf numFmtId="0" fontId="18" fillId="6" borderId="0" xfId="0" applyFont="1" applyFill="1" applyAlignment="1">
      <alignment horizontal="left"/>
    </xf>
    <xf numFmtId="0" fontId="10" fillId="7" borderId="2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17" fillId="0" borderId="7" xfId="0" applyNumberFormat="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10" fillId="7" borderId="4" xfId="0" applyFont="1" applyFill="1" applyBorder="1" applyAlignment="1">
      <alignment vertical="center" wrapText="1"/>
    </xf>
    <xf numFmtId="0" fontId="21" fillId="7" borderId="3" xfId="0" applyFont="1" applyFill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6" borderId="27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right" vertical="center" wrapText="1"/>
    </xf>
    <xf numFmtId="0" fontId="1" fillId="8" borderId="36" xfId="0" applyFont="1" applyFill="1" applyBorder="1" applyAlignment="1">
      <alignment horizontal="right" vertical="center" wrapText="1"/>
    </xf>
    <xf numFmtId="0" fontId="1" fillId="8" borderId="37" xfId="0" applyFont="1" applyFill="1" applyBorder="1" applyAlignment="1">
      <alignment horizontal="right" vertical="center" wrapText="1"/>
    </xf>
    <xf numFmtId="0" fontId="1" fillId="8" borderId="27" xfId="0" applyFont="1" applyFill="1" applyBorder="1" applyAlignment="1">
      <alignment horizontal="right" vertical="center" wrapText="1"/>
    </xf>
    <xf numFmtId="0" fontId="1" fillId="8" borderId="11" xfId="0" applyFont="1" applyFill="1" applyBorder="1" applyAlignment="1">
      <alignment horizontal="right" vertical="center" wrapText="1"/>
    </xf>
    <xf numFmtId="0" fontId="1" fillId="8" borderId="34" xfId="0" applyFont="1" applyFill="1" applyBorder="1" applyAlignment="1">
      <alignment horizontal="right" vertical="center" wrapText="1"/>
    </xf>
    <xf numFmtId="0" fontId="18" fillId="6" borderId="0" xfId="0" applyFont="1" applyFill="1" applyAlignment="1">
      <alignment horizontal="left"/>
    </xf>
    <xf numFmtId="0" fontId="10" fillId="7" borderId="6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19" fillId="6" borderId="0" xfId="0" applyFont="1" applyFill="1" applyAlignment="1">
      <alignment horizontal="center"/>
    </xf>
    <xf numFmtId="0" fontId="10" fillId="7" borderId="2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2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 val="0"/>
        <condense val="0"/>
        <extend val="0"/>
        <sz val="11"/>
      </font>
      <fill>
        <patternFill patternType="solid">
          <fgColor indexed="26"/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106680</xdr:rowOff>
    </xdr:from>
    <xdr:to>
      <xdr:col>1</xdr:col>
      <xdr:colOff>487680</xdr:colOff>
      <xdr:row>2</xdr:row>
      <xdr:rowOff>200660</xdr:rowOff>
    </xdr:to>
    <xdr:pic>
      <xdr:nvPicPr>
        <xdr:cNvPr id="1074" name="Рисунок 3" descr="logo_5.pn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880" y="106680"/>
          <a:ext cx="61722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B1" zoomScale="85" zoomScaleNormal="85" workbookViewId="0">
      <selection sqref="A1:XFD1048576"/>
    </sheetView>
  </sheetViews>
  <sheetFormatPr baseColWidth="10" defaultColWidth="9.1640625" defaultRowHeight="15"/>
  <cols>
    <col min="1" max="1" width="4.5" style="1" customWidth="1"/>
    <col min="2" max="2" width="22.33203125" style="1" customWidth="1"/>
    <col min="3" max="3" width="8.6640625" style="1" customWidth="1"/>
    <col min="4" max="4" width="8.1640625" style="1" bestFit="1" customWidth="1"/>
    <col min="5" max="5" width="9.33203125" style="40" customWidth="1"/>
    <col min="6" max="6" width="10.6640625" style="1" bestFit="1" customWidth="1"/>
    <col min="7" max="7" width="11.5" style="1" bestFit="1" customWidth="1"/>
    <col min="8" max="8" width="36.83203125" style="1" customWidth="1"/>
    <col min="9" max="9" width="6.5" style="1" hidden="1" customWidth="1"/>
    <col min="10" max="10" width="7.83203125" style="2" hidden="1" customWidth="1"/>
    <col min="11" max="11" width="6.1640625" style="2" hidden="1" customWidth="1"/>
    <col min="12" max="12" width="9.33203125" style="2" hidden="1" customWidth="1"/>
    <col min="13" max="13" width="6.1640625" style="2" hidden="1" customWidth="1"/>
    <col min="14" max="14" width="0" style="1" hidden="1" customWidth="1"/>
    <col min="15" max="16384" width="9.1640625" style="1"/>
  </cols>
  <sheetData>
    <row r="1" spans="1:17" ht="25">
      <c r="A1" s="94" t="s">
        <v>45</v>
      </c>
      <c r="B1" s="95"/>
      <c r="C1" s="95"/>
      <c r="D1" s="95"/>
      <c r="E1" s="95"/>
      <c r="F1" s="95"/>
      <c r="G1" s="95"/>
      <c r="H1" s="96"/>
      <c r="I1" s="46"/>
      <c r="J1" s="47"/>
      <c r="K1" s="47"/>
      <c r="L1" s="47"/>
      <c r="M1" s="47"/>
      <c r="N1" s="46"/>
      <c r="O1" s="46"/>
      <c r="P1" s="46"/>
      <c r="Q1" s="46"/>
    </row>
    <row r="2" spans="1:17" ht="26" thickBot="1">
      <c r="A2" s="91" t="s">
        <v>25</v>
      </c>
      <c r="B2" s="92"/>
      <c r="C2" s="92"/>
      <c r="D2" s="92"/>
      <c r="E2" s="92"/>
      <c r="F2" s="92"/>
      <c r="G2" s="92"/>
      <c r="H2" s="93"/>
      <c r="I2" s="46"/>
      <c r="J2" s="47"/>
      <c r="K2" s="47"/>
      <c r="L2" s="47"/>
      <c r="M2" s="47"/>
      <c r="N2" s="46"/>
      <c r="O2" s="46"/>
      <c r="P2" s="46"/>
      <c r="Q2" s="46"/>
    </row>
    <row r="3" spans="1:17" ht="26" thickBot="1">
      <c r="A3" s="91"/>
      <c r="B3" s="92"/>
      <c r="C3" s="92"/>
      <c r="D3" s="92"/>
      <c r="E3" s="92"/>
      <c r="F3" s="92"/>
      <c r="G3" s="92"/>
      <c r="H3" s="93"/>
      <c r="I3" s="46"/>
      <c r="J3" s="47"/>
      <c r="K3" s="47"/>
      <c r="L3" s="47"/>
      <c r="M3" s="47"/>
      <c r="N3" s="46"/>
      <c r="O3" s="46"/>
      <c r="P3" s="46"/>
      <c r="Q3" s="46"/>
    </row>
    <row r="4" spans="1:17" ht="18">
      <c r="A4" s="105" t="s">
        <v>19</v>
      </c>
      <c r="B4" s="106"/>
      <c r="C4" s="106"/>
      <c r="D4" s="106"/>
      <c r="E4" s="106"/>
      <c r="F4" s="106"/>
      <c r="G4" s="106"/>
      <c r="H4" s="107"/>
      <c r="I4" s="46"/>
      <c r="J4" s="101"/>
      <c r="K4" s="101"/>
      <c r="L4" s="101"/>
      <c r="M4" s="101"/>
      <c r="N4" s="101"/>
      <c r="O4" s="101"/>
      <c r="P4" s="46"/>
      <c r="Q4" s="46"/>
    </row>
    <row r="5" spans="1:17" ht="20">
      <c r="A5" s="102" t="s">
        <v>26</v>
      </c>
      <c r="B5" s="103"/>
      <c r="C5" s="103"/>
      <c r="D5" s="103"/>
      <c r="E5" s="103"/>
      <c r="F5" s="103"/>
      <c r="G5" s="103"/>
      <c r="H5" s="104"/>
      <c r="I5" s="46"/>
      <c r="J5" s="51"/>
      <c r="K5" s="51"/>
      <c r="L5" s="51"/>
      <c r="M5" s="51"/>
      <c r="N5" s="51"/>
      <c r="O5" s="51"/>
      <c r="P5" s="46"/>
      <c r="Q5" s="46"/>
    </row>
    <row r="6" spans="1:17" ht="20">
      <c r="A6" s="52" t="s">
        <v>29</v>
      </c>
      <c r="B6" s="53"/>
      <c r="C6" s="53"/>
      <c r="D6" s="53"/>
      <c r="E6" s="53"/>
      <c r="F6" s="53"/>
      <c r="G6" s="53"/>
      <c r="H6" s="54"/>
      <c r="I6" s="46"/>
      <c r="J6" s="51"/>
      <c r="K6" s="51"/>
      <c r="L6" s="51"/>
      <c r="M6" s="51"/>
      <c r="N6" s="51"/>
      <c r="O6" s="51"/>
      <c r="P6" s="46"/>
      <c r="Q6" s="46"/>
    </row>
    <row r="7" spans="1:17" ht="20">
      <c r="A7" s="52" t="s">
        <v>41</v>
      </c>
      <c r="B7" s="53"/>
      <c r="C7" s="53"/>
      <c r="D7" s="53"/>
      <c r="E7" s="53"/>
      <c r="F7" s="53"/>
      <c r="G7" s="53"/>
      <c r="H7" s="54"/>
      <c r="I7" s="46"/>
      <c r="J7" s="51"/>
      <c r="K7" s="51"/>
      <c r="L7" s="51"/>
      <c r="M7" s="51"/>
      <c r="N7" s="51"/>
      <c r="O7" s="51"/>
      <c r="P7" s="46"/>
      <c r="Q7" s="46"/>
    </row>
    <row r="8" spans="1:17" ht="20">
      <c r="A8" s="52" t="s">
        <v>42</v>
      </c>
      <c r="B8" s="53"/>
      <c r="C8" s="53"/>
      <c r="D8" s="53"/>
      <c r="E8" s="53"/>
      <c r="F8" s="53"/>
      <c r="G8" s="53"/>
      <c r="H8" s="54"/>
      <c r="I8" s="46"/>
      <c r="J8" s="51"/>
      <c r="K8" s="51"/>
      <c r="L8" s="51"/>
      <c r="M8" s="51"/>
      <c r="N8" s="51"/>
      <c r="O8" s="51"/>
      <c r="P8" s="46"/>
      <c r="Q8" s="46"/>
    </row>
    <row r="9" spans="1:17" ht="20">
      <c r="A9" s="52" t="s">
        <v>43</v>
      </c>
      <c r="B9" s="53"/>
      <c r="C9" s="53"/>
      <c r="D9" s="53"/>
      <c r="E9" s="53"/>
      <c r="F9" s="53"/>
      <c r="G9" s="53"/>
      <c r="H9" s="54"/>
      <c r="I9" s="46"/>
      <c r="J9" s="51"/>
      <c r="K9" s="51"/>
      <c r="L9" s="51"/>
      <c r="M9" s="51"/>
      <c r="N9" s="51"/>
      <c r="O9" s="51"/>
      <c r="P9" s="46"/>
      <c r="Q9" s="46"/>
    </row>
    <row r="10" spans="1:17" ht="20">
      <c r="A10" s="52" t="s">
        <v>44</v>
      </c>
      <c r="B10" s="53"/>
      <c r="C10" s="53"/>
      <c r="D10" s="53"/>
      <c r="E10" s="53"/>
      <c r="F10" s="53"/>
      <c r="G10" s="53"/>
      <c r="H10" s="54"/>
      <c r="I10" s="46"/>
      <c r="J10" s="51"/>
      <c r="K10" s="51"/>
      <c r="L10" s="51"/>
      <c r="M10" s="51"/>
      <c r="N10" s="51"/>
      <c r="O10" s="51"/>
      <c r="P10" s="46"/>
      <c r="Q10" s="46"/>
    </row>
    <row r="11" spans="1:17" ht="20">
      <c r="A11" s="102" t="s">
        <v>27</v>
      </c>
      <c r="B11" s="103"/>
      <c r="C11" s="103"/>
      <c r="D11" s="103"/>
      <c r="E11" s="103"/>
      <c r="F11" s="103"/>
      <c r="G11" s="103"/>
      <c r="H11" s="104"/>
      <c r="I11" s="46"/>
      <c r="J11" s="51"/>
      <c r="K11" s="51"/>
      <c r="L11" s="51"/>
      <c r="M11" s="51"/>
      <c r="N11" s="51"/>
      <c r="O11" s="51"/>
      <c r="P11" s="46"/>
      <c r="Q11" s="46"/>
    </row>
    <row r="12" spans="1:17" ht="20">
      <c r="A12" s="102" t="s">
        <v>21</v>
      </c>
      <c r="B12" s="103"/>
      <c r="C12" s="103"/>
      <c r="D12" s="103"/>
      <c r="E12" s="103"/>
      <c r="F12" s="103"/>
      <c r="G12" s="103"/>
      <c r="H12" s="104"/>
      <c r="I12" s="46"/>
      <c r="J12" s="97"/>
      <c r="K12" s="97"/>
      <c r="L12" s="97"/>
      <c r="M12" s="97"/>
      <c r="N12" s="97"/>
      <c r="O12" s="97"/>
      <c r="P12" s="46"/>
      <c r="Q12" s="46"/>
    </row>
    <row r="13" spans="1:17" ht="20">
      <c r="A13" s="102" t="s">
        <v>20</v>
      </c>
      <c r="B13" s="103"/>
      <c r="C13" s="103"/>
      <c r="D13" s="103"/>
      <c r="E13" s="103"/>
      <c r="F13" s="103"/>
      <c r="G13" s="103"/>
      <c r="H13" s="104"/>
      <c r="I13" s="46"/>
      <c r="J13" s="97"/>
      <c r="K13" s="97"/>
      <c r="L13" s="97"/>
      <c r="M13" s="97"/>
      <c r="N13" s="97"/>
      <c r="O13" s="97"/>
      <c r="P13" s="46"/>
      <c r="Q13" s="46"/>
    </row>
    <row r="14" spans="1:17" ht="20">
      <c r="A14" s="98" t="s">
        <v>22</v>
      </c>
      <c r="B14" s="99"/>
      <c r="C14" s="99"/>
      <c r="D14" s="99"/>
      <c r="E14" s="99"/>
      <c r="F14" s="99"/>
      <c r="G14" s="99"/>
      <c r="H14" s="100"/>
      <c r="I14" s="47"/>
      <c r="J14" s="97"/>
      <c r="K14" s="97"/>
      <c r="L14" s="97"/>
      <c r="M14" s="97"/>
      <c r="N14" s="97"/>
      <c r="O14" s="97"/>
      <c r="P14" s="46"/>
      <c r="Q14" s="46"/>
    </row>
    <row r="15" spans="1:17" ht="18">
      <c r="A15" s="108" t="s">
        <v>30</v>
      </c>
      <c r="B15" s="109"/>
      <c r="C15" s="109"/>
      <c r="D15" s="109"/>
      <c r="E15" s="109"/>
      <c r="F15" s="109"/>
      <c r="G15" s="109"/>
      <c r="H15" s="110"/>
      <c r="I15" s="47"/>
      <c r="J15" s="97"/>
      <c r="K15" s="97"/>
      <c r="L15" s="97"/>
      <c r="M15" s="97"/>
      <c r="N15" s="97"/>
      <c r="O15" s="97"/>
      <c r="P15" s="46"/>
      <c r="Q15" s="46"/>
    </row>
    <row r="16" spans="1:17" ht="20.25" customHeight="1">
      <c r="A16" s="61" t="s">
        <v>51</v>
      </c>
      <c r="B16" s="62"/>
      <c r="C16" s="62"/>
      <c r="D16" s="62"/>
      <c r="E16" s="62"/>
      <c r="F16" s="62"/>
      <c r="G16" s="59" t="s">
        <v>39</v>
      </c>
      <c r="H16" s="58" t="s">
        <v>37</v>
      </c>
      <c r="I16" s="47"/>
      <c r="J16" s="51"/>
      <c r="K16" s="51"/>
      <c r="L16" s="51"/>
      <c r="M16" s="51"/>
      <c r="N16" s="51"/>
      <c r="O16" s="51"/>
      <c r="P16" s="46"/>
      <c r="Q16" s="46"/>
    </row>
    <row r="17" spans="1:17" ht="20.25" customHeight="1">
      <c r="A17" s="61" t="s">
        <v>52</v>
      </c>
      <c r="B17" s="62"/>
      <c r="C17" s="62"/>
      <c r="D17" s="62"/>
      <c r="E17" s="62"/>
      <c r="F17" s="62"/>
      <c r="G17" s="59" t="s">
        <v>31</v>
      </c>
      <c r="H17" s="58" t="s">
        <v>37</v>
      </c>
      <c r="I17" s="47"/>
      <c r="J17" s="51"/>
      <c r="K17" s="51"/>
      <c r="L17" s="51"/>
      <c r="M17" s="51"/>
      <c r="N17" s="51"/>
      <c r="O17" s="51"/>
      <c r="P17" s="46"/>
      <c r="Q17" s="46"/>
    </row>
    <row r="18" spans="1:17" ht="21" customHeight="1" thickBot="1">
      <c r="A18" s="61" t="s">
        <v>50</v>
      </c>
      <c r="B18" s="62"/>
      <c r="C18" s="62"/>
      <c r="D18" s="62"/>
      <c r="E18" s="62"/>
      <c r="F18" s="62"/>
      <c r="G18" s="59" t="s">
        <v>38</v>
      </c>
      <c r="H18" s="58" t="s">
        <v>37</v>
      </c>
      <c r="I18" s="47"/>
      <c r="J18" s="77"/>
      <c r="K18" s="77"/>
      <c r="L18" s="77"/>
      <c r="M18" s="77"/>
      <c r="N18" s="77"/>
      <c r="O18" s="77"/>
      <c r="P18" s="77"/>
      <c r="Q18" s="46"/>
    </row>
    <row r="19" spans="1:17" ht="62.25" customHeight="1" thickBot="1">
      <c r="A19" s="79" t="s">
        <v>0</v>
      </c>
      <c r="B19" s="80"/>
      <c r="C19" s="80"/>
      <c r="D19" s="80"/>
      <c r="E19" s="80"/>
      <c r="F19" s="81"/>
      <c r="G19" s="49" t="s">
        <v>1</v>
      </c>
      <c r="H19" s="50"/>
      <c r="I19" s="47"/>
      <c r="J19" s="47"/>
      <c r="K19" s="47"/>
      <c r="L19" s="47"/>
      <c r="M19" s="46"/>
      <c r="N19" s="46"/>
      <c r="O19" s="46"/>
      <c r="P19" s="46"/>
      <c r="Q19" s="46"/>
    </row>
    <row r="20" spans="1:17" ht="24" thickBot="1">
      <c r="A20" s="82"/>
      <c r="B20" s="83"/>
      <c r="C20" s="84" t="s">
        <v>2</v>
      </c>
      <c r="D20" s="85"/>
      <c r="E20" s="86" t="s">
        <v>23</v>
      </c>
      <c r="F20" s="86"/>
      <c r="G20" s="86"/>
      <c r="H20" s="87"/>
      <c r="I20" s="46"/>
      <c r="J20" s="47"/>
      <c r="K20" s="47"/>
      <c r="L20" s="47"/>
      <c r="M20" s="47"/>
      <c r="N20" s="46"/>
      <c r="O20" s="46"/>
      <c r="P20" s="46"/>
      <c r="Q20" s="46"/>
    </row>
    <row r="21" spans="1:17" s="3" customFormat="1" ht="20" thickBot="1">
      <c r="A21" s="74"/>
      <c r="B21" s="76"/>
      <c r="C21" s="74" t="s">
        <v>24</v>
      </c>
      <c r="D21" s="75"/>
      <c r="E21" s="75"/>
      <c r="F21" s="75"/>
      <c r="G21" s="75"/>
      <c r="H21" s="76"/>
      <c r="I21" s="74" t="s">
        <v>3</v>
      </c>
      <c r="J21" s="75"/>
      <c r="K21" s="75"/>
      <c r="L21" s="75"/>
      <c r="M21" s="76"/>
      <c r="N21" s="48"/>
      <c r="O21" s="48"/>
      <c r="P21" s="48"/>
      <c r="Q21" s="48"/>
    </row>
    <row r="22" spans="1:17" ht="15.75" customHeight="1">
      <c r="A22" s="89" t="s">
        <v>4</v>
      </c>
      <c r="B22" s="70" t="s">
        <v>5</v>
      </c>
      <c r="C22" s="72" t="s">
        <v>6</v>
      </c>
      <c r="D22" s="64"/>
      <c r="E22" s="64"/>
      <c r="F22" s="73"/>
      <c r="G22" s="70" t="s">
        <v>7</v>
      </c>
      <c r="H22" s="68" t="s">
        <v>28</v>
      </c>
      <c r="I22" s="66" t="s">
        <v>8</v>
      </c>
      <c r="J22" s="63" t="s">
        <v>9</v>
      </c>
      <c r="K22" s="64"/>
      <c r="L22" s="64"/>
      <c r="M22" s="65"/>
    </row>
    <row r="23" spans="1:17" s="4" customFormat="1" ht="15.75" customHeight="1" thickBot="1">
      <c r="A23" s="90"/>
      <c r="B23" s="71"/>
      <c r="C23" s="5" t="s">
        <v>10</v>
      </c>
      <c r="D23" s="5" t="s">
        <v>11</v>
      </c>
      <c r="E23" s="5" t="s">
        <v>12</v>
      </c>
      <c r="F23" s="5" t="s">
        <v>11</v>
      </c>
      <c r="G23" s="71"/>
      <c r="H23" s="69"/>
      <c r="I23" s="67"/>
      <c r="J23" s="43" t="s">
        <v>13</v>
      </c>
      <c r="K23" s="44" t="s">
        <v>14</v>
      </c>
      <c r="L23" s="44" t="s">
        <v>32</v>
      </c>
      <c r="M23" s="45" t="s">
        <v>15</v>
      </c>
      <c r="N23" s="4" t="s">
        <v>36</v>
      </c>
    </row>
    <row r="24" spans="1:17" s="4" customFormat="1" ht="21" thickBot="1">
      <c r="A24" s="6" t="s">
        <v>33</v>
      </c>
      <c r="B24" s="7"/>
      <c r="C24" s="8"/>
      <c r="D24" s="8"/>
      <c r="E24" s="8"/>
      <c r="F24" s="8"/>
      <c r="G24" s="8"/>
      <c r="H24" s="9">
        <f>I24</f>
        <v>3.2292000000000001</v>
      </c>
      <c r="I24" s="10">
        <f>SUM(I25:I43)</f>
        <v>3.2292000000000001</v>
      </c>
      <c r="J24" s="10">
        <f t="shared" ref="J24:M24" si="0">SUM(J25:J43)</f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ref="N24" si="1">SUM(N25:N54)</f>
        <v>13.192</v>
      </c>
    </row>
    <row r="25" spans="1:17" s="11" customFormat="1" ht="21">
      <c r="A25" s="12">
        <v>1</v>
      </c>
      <c r="B25" s="13" t="s">
        <v>46</v>
      </c>
      <c r="C25" s="14">
        <v>2700</v>
      </c>
      <c r="D25" s="15" t="s">
        <v>47</v>
      </c>
      <c r="E25" s="14">
        <v>598</v>
      </c>
      <c r="F25" s="15" t="s">
        <v>48</v>
      </c>
      <c r="G25" s="14">
        <v>2</v>
      </c>
      <c r="H25" s="60" t="s">
        <v>49</v>
      </c>
      <c r="I25" s="18">
        <f t="shared" ref="I25:I30" si="2">(E25*C25*G25)/1000000</f>
        <v>3.2292000000000001</v>
      </c>
      <c r="J25" s="19">
        <f t="shared" ref="J25:J30" si="3">G25*(IF(OR(MID(F25,1,1)="v",MID(F25,1,1)="V"),E25+100)+IF(OR(MID(F25,2,1)="v",MID(F25,2,1)="V"),E25+100)+IF(OR(MID(D25,1,1)="v",MID(D25,1,1)="V"),C25+100)+IF(OR(MID(D25,2,1)="v",MID(D25,2,1)="V"),C25+100))/1000</f>
        <v>0</v>
      </c>
      <c r="K25" s="19">
        <f>G25*(IF(MID(F25,1,1)=CHAR(43),E25+100)+IF(MID(F25,2,1)=CHAR(43),E25+100)+IF(MID(D25,1,1)=CHAR(43),C25+100)+IF(MID(D25,2,1)=CHAR(43),C25+100))/1000</f>
        <v>0</v>
      </c>
      <c r="L25" s="19">
        <f>G25*(IF(OR(MID(F25,1,1)="t",MID(F25,1,1)="T"),E25+100)+IF(OR(MID(F25,2,1)="t",MID(F25,2,1)="T"),E25+100)+IF(OR(MID(D25,1,1)="t",MID(D25,1,1)="T"),C25+100)+IF(OR(MID(D25,2,1)="t",MID(D25,2,1)="T"),C25+100))/1000</f>
        <v>0</v>
      </c>
      <c r="M25" s="19">
        <v>0</v>
      </c>
      <c r="N25" s="4">
        <f>(C25*2+E25*2)*G25/1000</f>
        <v>13.192</v>
      </c>
    </row>
    <row r="26" spans="1:17" s="4" customFormat="1" ht="20">
      <c r="A26" s="12">
        <v>2</v>
      </c>
      <c r="B26" s="13"/>
      <c r="C26" s="14"/>
      <c r="D26" s="15"/>
      <c r="E26" s="14"/>
      <c r="F26" s="15"/>
      <c r="G26" s="14"/>
      <c r="H26" s="56"/>
      <c r="I26" s="18">
        <f t="shared" si="2"/>
        <v>0</v>
      </c>
      <c r="J26" s="19">
        <f t="shared" si="3"/>
        <v>0</v>
      </c>
      <c r="K26" s="19">
        <f t="shared" ref="K26:K30" si="4">G26*(IF(MID(F26,1,1)=CHAR(43),E26+100)+IF(MID(F26,2,1)=CHAR(43),E26+100)+IF(MID(D26,1,1)=CHAR(43),C26+100)+IF(MID(D26,2,1)=CHAR(43),C26+100))/1000</f>
        <v>0</v>
      </c>
      <c r="L26" s="19">
        <f t="shared" ref="L26:L67" si="5">G26*(IF(OR(MID(F26,1,1)="t",MID(F26,1,1)="T"),E26+100)+IF(OR(MID(F26,2,1)="t",MID(F26,2,1)="T"),E26+100)+IF(OR(MID(D26,1,1)="t",MID(D26,1,1)="T"),C26+100)+IF(OR(MID(D26,2,1)="t",MID(D26,2,1)="T"),C26+100))/1000</f>
        <v>0</v>
      </c>
      <c r="M26" s="19">
        <v>0</v>
      </c>
      <c r="N26" s="4">
        <f t="shared" ref="N26:N76" si="6">(C26*2+E26*2)*G26/1000</f>
        <v>0</v>
      </c>
    </row>
    <row r="27" spans="1:17" s="4" customFormat="1" ht="20">
      <c r="A27" s="12">
        <v>3</v>
      </c>
      <c r="B27" s="13"/>
      <c r="C27" s="14"/>
      <c r="D27" s="15"/>
      <c r="E27" s="14"/>
      <c r="F27" s="15"/>
      <c r="G27" s="14"/>
      <c r="H27" s="17"/>
      <c r="I27" s="18">
        <f t="shared" si="2"/>
        <v>0</v>
      </c>
      <c r="J27" s="19">
        <f t="shared" si="3"/>
        <v>0</v>
      </c>
      <c r="K27" s="19">
        <f t="shared" si="4"/>
        <v>0</v>
      </c>
      <c r="L27" s="19">
        <f t="shared" si="5"/>
        <v>0</v>
      </c>
      <c r="M27" s="19">
        <v>0</v>
      </c>
      <c r="N27" s="4">
        <f t="shared" si="6"/>
        <v>0</v>
      </c>
    </row>
    <row r="28" spans="1:17" s="4" customFormat="1" ht="20">
      <c r="A28" s="12">
        <v>4</v>
      </c>
      <c r="B28" s="13"/>
      <c r="C28" s="14"/>
      <c r="D28" s="15"/>
      <c r="E28" s="14"/>
      <c r="F28" s="15"/>
      <c r="G28" s="14"/>
      <c r="H28" s="17"/>
      <c r="I28" s="18">
        <f t="shared" si="2"/>
        <v>0</v>
      </c>
      <c r="J28" s="19">
        <f t="shared" si="3"/>
        <v>0</v>
      </c>
      <c r="K28" s="19">
        <f t="shared" si="4"/>
        <v>0</v>
      </c>
      <c r="L28" s="19">
        <f t="shared" si="5"/>
        <v>0</v>
      </c>
      <c r="M28" s="19">
        <v>0</v>
      </c>
      <c r="N28" s="4">
        <f t="shared" si="6"/>
        <v>0</v>
      </c>
    </row>
    <row r="29" spans="1:17" s="4" customFormat="1" ht="20">
      <c r="A29" s="12">
        <v>5</v>
      </c>
      <c r="B29" s="13"/>
      <c r="C29" s="14"/>
      <c r="D29" s="15"/>
      <c r="E29" s="14"/>
      <c r="F29" s="15"/>
      <c r="G29" s="14"/>
      <c r="H29" s="55"/>
      <c r="I29" s="18">
        <f t="shared" si="2"/>
        <v>0</v>
      </c>
      <c r="J29" s="19">
        <f t="shared" si="3"/>
        <v>0</v>
      </c>
      <c r="K29" s="19">
        <f t="shared" si="4"/>
        <v>0</v>
      </c>
      <c r="L29" s="19">
        <f t="shared" si="5"/>
        <v>0</v>
      </c>
      <c r="M29" s="19">
        <v>0</v>
      </c>
      <c r="N29" s="4">
        <f t="shared" si="6"/>
        <v>0</v>
      </c>
    </row>
    <row r="30" spans="1:17" s="4" customFormat="1" ht="20">
      <c r="A30" s="12">
        <v>6</v>
      </c>
      <c r="B30" s="13"/>
      <c r="C30" s="14"/>
      <c r="D30" s="15"/>
      <c r="E30" s="14"/>
      <c r="F30" s="15"/>
      <c r="G30" s="14"/>
      <c r="H30" s="55"/>
      <c r="I30" s="18">
        <f t="shared" si="2"/>
        <v>0</v>
      </c>
      <c r="J30" s="19">
        <f t="shared" si="3"/>
        <v>0</v>
      </c>
      <c r="K30" s="19">
        <f t="shared" si="4"/>
        <v>0</v>
      </c>
      <c r="L30" s="19">
        <f t="shared" si="5"/>
        <v>0</v>
      </c>
      <c r="M30" s="19">
        <v>0</v>
      </c>
      <c r="N30" s="4">
        <f t="shared" si="6"/>
        <v>0</v>
      </c>
    </row>
    <row r="31" spans="1:17" s="4" customFormat="1" ht="20">
      <c r="A31" s="12">
        <v>7</v>
      </c>
      <c r="B31" s="13"/>
      <c r="C31" s="14"/>
      <c r="D31" s="15"/>
      <c r="E31" s="14"/>
      <c r="F31" s="15"/>
      <c r="G31" s="14"/>
      <c r="H31" s="17"/>
      <c r="I31" s="18">
        <f t="shared" ref="I31:I43" si="7">(E31*C31*G31)/1000000</f>
        <v>0</v>
      </c>
      <c r="J31" s="19">
        <f t="shared" ref="J31:J43" si="8">G31*(IF(OR(MID(F31,1,1)="v",MID(F31,1,1)="V"),E31+100)+IF(OR(MID(F31,2,1)="v",MID(F31,2,1)="V"),E31+100)+IF(OR(MID(D31,1,1)="v",MID(D31,1,1)="V"),C31+100)+IF(OR(MID(D31,2,1)="v",MID(D31,2,1)="V"),C31+100))/1000</f>
        <v>0</v>
      </c>
      <c r="K31" s="19">
        <f t="shared" ref="K31:K43" si="9">G31*(IF(MID(F31,1,1)=CHAR(43),E31+100)+IF(MID(F31,2,1)=CHAR(43),E31+100)+IF(MID(D31,1,1)=CHAR(43),C31+100)+IF(MID(D31,2,1)=CHAR(43),C31+100))/1000</f>
        <v>0</v>
      </c>
      <c r="L31" s="19">
        <f t="shared" si="5"/>
        <v>0</v>
      </c>
      <c r="M31" s="19">
        <v>0</v>
      </c>
      <c r="N31" s="4">
        <f t="shared" si="6"/>
        <v>0</v>
      </c>
    </row>
    <row r="32" spans="1:17" s="4" customFormat="1" ht="20">
      <c r="A32" s="12">
        <v>8</v>
      </c>
      <c r="B32" s="13"/>
      <c r="C32" s="14"/>
      <c r="D32" s="15"/>
      <c r="E32" s="14"/>
      <c r="F32" s="15"/>
      <c r="G32" s="14"/>
      <c r="H32" s="17"/>
      <c r="I32" s="18">
        <f t="shared" si="7"/>
        <v>0</v>
      </c>
      <c r="J32" s="19">
        <f t="shared" si="8"/>
        <v>0</v>
      </c>
      <c r="K32" s="19">
        <f t="shared" si="9"/>
        <v>0</v>
      </c>
      <c r="L32" s="19">
        <f t="shared" si="5"/>
        <v>0</v>
      </c>
      <c r="M32" s="19">
        <v>0</v>
      </c>
      <c r="N32" s="4">
        <f t="shared" si="6"/>
        <v>0</v>
      </c>
    </row>
    <row r="33" spans="1:14" s="4" customFormat="1" ht="20">
      <c r="A33" s="12">
        <v>9</v>
      </c>
      <c r="B33" s="13"/>
      <c r="C33" s="14"/>
      <c r="D33" s="15"/>
      <c r="E33" s="14"/>
      <c r="F33" s="15"/>
      <c r="G33" s="14"/>
      <c r="H33" s="17"/>
      <c r="I33" s="18">
        <f t="shared" si="7"/>
        <v>0</v>
      </c>
      <c r="J33" s="19">
        <f t="shared" si="8"/>
        <v>0</v>
      </c>
      <c r="K33" s="19">
        <f t="shared" si="9"/>
        <v>0</v>
      </c>
      <c r="L33" s="19">
        <f t="shared" si="5"/>
        <v>0</v>
      </c>
      <c r="M33" s="19">
        <v>0</v>
      </c>
      <c r="N33" s="4">
        <f t="shared" si="6"/>
        <v>0</v>
      </c>
    </row>
    <row r="34" spans="1:14" s="4" customFormat="1" ht="20">
      <c r="A34" s="12">
        <v>10</v>
      </c>
      <c r="B34" s="13"/>
      <c r="C34" s="14"/>
      <c r="D34" s="15"/>
      <c r="E34" s="14"/>
      <c r="F34" s="15"/>
      <c r="G34" s="14"/>
      <c r="H34" s="17"/>
      <c r="I34" s="18">
        <f t="shared" si="7"/>
        <v>0</v>
      </c>
      <c r="J34" s="19">
        <f t="shared" si="8"/>
        <v>0</v>
      </c>
      <c r="K34" s="19">
        <f t="shared" si="9"/>
        <v>0</v>
      </c>
      <c r="L34" s="19">
        <f t="shared" si="5"/>
        <v>0</v>
      </c>
      <c r="M34" s="19">
        <v>0</v>
      </c>
      <c r="N34" s="4">
        <f t="shared" si="6"/>
        <v>0</v>
      </c>
    </row>
    <row r="35" spans="1:14" s="4" customFormat="1" ht="20">
      <c r="A35" s="12">
        <v>11</v>
      </c>
      <c r="B35" s="13"/>
      <c r="C35" s="14"/>
      <c r="D35" s="15"/>
      <c r="E35" s="14"/>
      <c r="F35" s="15"/>
      <c r="G35" s="14"/>
      <c r="H35" s="55"/>
      <c r="I35" s="18">
        <f t="shared" si="7"/>
        <v>0</v>
      </c>
      <c r="J35" s="19">
        <f t="shared" si="8"/>
        <v>0</v>
      </c>
      <c r="K35" s="19">
        <f t="shared" si="9"/>
        <v>0</v>
      </c>
      <c r="L35" s="19">
        <f t="shared" si="5"/>
        <v>0</v>
      </c>
      <c r="M35" s="19">
        <v>0</v>
      </c>
      <c r="N35" s="4">
        <f t="shared" si="6"/>
        <v>0</v>
      </c>
    </row>
    <row r="36" spans="1:14" s="4" customFormat="1" ht="20">
      <c r="A36" s="12">
        <v>12</v>
      </c>
      <c r="B36" s="13"/>
      <c r="C36" s="14"/>
      <c r="D36" s="15"/>
      <c r="E36" s="14"/>
      <c r="F36" s="15"/>
      <c r="G36" s="14"/>
      <c r="H36" s="55"/>
      <c r="I36" s="18">
        <f t="shared" si="7"/>
        <v>0</v>
      </c>
      <c r="J36" s="19">
        <f t="shared" si="8"/>
        <v>0</v>
      </c>
      <c r="K36" s="19">
        <f t="shared" si="9"/>
        <v>0</v>
      </c>
      <c r="L36" s="19">
        <f t="shared" si="5"/>
        <v>0</v>
      </c>
      <c r="M36" s="19">
        <v>0</v>
      </c>
      <c r="N36" s="4">
        <f t="shared" si="6"/>
        <v>0</v>
      </c>
    </row>
    <row r="37" spans="1:14" s="4" customFormat="1" ht="20">
      <c r="A37" s="12">
        <v>13</v>
      </c>
      <c r="B37" s="13"/>
      <c r="C37" s="14"/>
      <c r="D37" s="15"/>
      <c r="E37" s="14"/>
      <c r="F37" s="15"/>
      <c r="G37" s="14"/>
      <c r="H37" s="55"/>
      <c r="I37" s="18">
        <f t="shared" si="7"/>
        <v>0</v>
      </c>
      <c r="J37" s="19">
        <f t="shared" si="8"/>
        <v>0</v>
      </c>
      <c r="K37" s="19">
        <f t="shared" si="9"/>
        <v>0</v>
      </c>
      <c r="L37" s="19">
        <f t="shared" si="5"/>
        <v>0</v>
      </c>
      <c r="M37" s="19">
        <v>0</v>
      </c>
      <c r="N37" s="4">
        <f t="shared" si="6"/>
        <v>0</v>
      </c>
    </row>
    <row r="38" spans="1:14" s="4" customFormat="1" ht="20">
      <c r="A38" s="12">
        <v>14</v>
      </c>
      <c r="B38" s="13"/>
      <c r="C38" s="14"/>
      <c r="D38" s="15"/>
      <c r="E38" s="14"/>
      <c r="F38" s="15"/>
      <c r="G38" s="14"/>
      <c r="H38" s="17"/>
      <c r="I38" s="18">
        <f t="shared" si="7"/>
        <v>0</v>
      </c>
      <c r="J38" s="19">
        <f t="shared" si="8"/>
        <v>0</v>
      </c>
      <c r="K38" s="19">
        <f t="shared" si="9"/>
        <v>0</v>
      </c>
      <c r="L38" s="19">
        <f t="shared" si="5"/>
        <v>0</v>
      </c>
      <c r="M38" s="19">
        <v>0</v>
      </c>
      <c r="N38" s="4">
        <f t="shared" si="6"/>
        <v>0</v>
      </c>
    </row>
    <row r="39" spans="1:14" s="4" customFormat="1" ht="20">
      <c r="A39" s="12">
        <v>15</v>
      </c>
      <c r="B39" s="13"/>
      <c r="C39" s="14"/>
      <c r="D39" s="15"/>
      <c r="E39" s="14"/>
      <c r="F39" s="15"/>
      <c r="G39" s="14"/>
      <c r="H39" s="17"/>
      <c r="I39" s="18">
        <f t="shared" si="7"/>
        <v>0</v>
      </c>
      <c r="J39" s="19">
        <f t="shared" si="8"/>
        <v>0</v>
      </c>
      <c r="K39" s="19">
        <f t="shared" si="9"/>
        <v>0</v>
      </c>
      <c r="L39" s="19">
        <f t="shared" si="5"/>
        <v>0</v>
      </c>
      <c r="M39" s="19">
        <v>0</v>
      </c>
      <c r="N39" s="4">
        <f t="shared" si="6"/>
        <v>0</v>
      </c>
    </row>
    <row r="40" spans="1:14" s="4" customFormat="1" ht="20">
      <c r="A40" s="12">
        <v>16</v>
      </c>
      <c r="B40" s="13"/>
      <c r="C40" s="14"/>
      <c r="D40" s="15"/>
      <c r="E40" s="14"/>
      <c r="F40" s="15"/>
      <c r="G40" s="14"/>
      <c r="H40" s="55"/>
      <c r="I40" s="18">
        <f t="shared" si="7"/>
        <v>0</v>
      </c>
      <c r="J40" s="19">
        <f t="shared" si="8"/>
        <v>0</v>
      </c>
      <c r="K40" s="19">
        <f t="shared" si="9"/>
        <v>0</v>
      </c>
      <c r="L40" s="19">
        <f t="shared" si="5"/>
        <v>0</v>
      </c>
      <c r="M40" s="19">
        <v>0</v>
      </c>
      <c r="N40" s="4">
        <f t="shared" si="6"/>
        <v>0</v>
      </c>
    </row>
    <row r="41" spans="1:14" s="4" customFormat="1" ht="20">
      <c r="A41" s="12">
        <v>17</v>
      </c>
      <c r="B41" s="13"/>
      <c r="C41" s="14"/>
      <c r="D41" s="15"/>
      <c r="E41" s="14"/>
      <c r="F41" s="15"/>
      <c r="G41" s="14"/>
      <c r="H41" s="55"/>
      <c r="I41" s="18">
        <f t="shared" si="7"/>
        <v>0</v>
      </c>
      <c r="J41" s="19">
        <f t="shared" si="8"/>
        <v>0</v>
      </c>
      <c r="K41" s="19">
        <f t="shared" si="9"/>
        <v>0</v>
      </c>
      <c r="L41" s="19">
        <f t="shared" si="5"/>
        <v>0</v>
      </c>
      <c r="M41" s="19">
        <v>0</v>
      </c>
      <c r="N41" s="4">
        <f t="shared" si="6"/>
        <v>0</v>
      </c>
    </row>
    <row r="42" spans="1:14" s="4" customFormat="1" ht="20">
      <c r="A42" s="12">
        <v>18</v>
      </c>
      <c r="B42" s="13"/>
      <c r="C42" s="14"/>
      <c r="D42" s="15"/>
      <c r="E42" s="14"/>
      <c r="F42" s="15"/>
      <c r="G42" s="14"/>
      <c r="H42" s="17"/>
      <c r="I42" s="18">
        <f t="shared" si="7"/>
        <v>0</v>
      </c>
      <c r="J42" s="19">
        <f t="shared" si="8"/>
        <v>0</v>
      </c>
      <c r="K42" s="19">
        <f t="shared" si="9"/>
        <v>0</v>
      </c>
      <c r="L42" s="19">
        <f t="shared" si="5"/>
        <v>0</v>
      </c>
      <c r="M42" s="19">
        <v>0</v>
      </c>
      <c r="N42" s="4">
        <f t="shared" si="6"/>
        <v>0</v>
      </c>
    </row>
    <row r="43" spans="1:14" s="4" customFormat="1" ht="21" thickBot="1">
      <c r="A43" s="14"/>
      <c r="B43" s="13"/>
      <c r="C43" s="14"/>
      <c r="D43" s="15"/>
      <c r="E43" s="41"/>
      <c r="F43" s="42"/>
      <c r="G43" s="16"/>
      <c r="H43" s="17"/>
      <c r="I43" s="18">
        <f t="shared" si="7"/>
        <v>0</v>
      </c>
      <c r="J43" s="19">
        <f t="shared" si="8"/>
        <v>0</v>
      </c>
      <c r="K43" s="19">
        <f t="shared" si="9"/>
        <v>0</v>
      </c>
      <c r="L43" s="19">
        <f t="shared" si="5"/>
        <v>0</v>
      </c>
      <c r="M43" s="19">
        <v>0</v>
      </c>
      <c r="N43" s="4">
        <f t="shared" si="6"/>
        <v>0</v>
      </c>
    </row>
    <row r="44" spans="1:14" s="4" customFormat="1" ht="21" thickBot="1">
      <c r="A44" s="6" t="s">
        <v>34</v>
      </c>
      <c r="B44" s="7"/>
      <c r="C44" s="8"/>
      <c r="D44" s="8"/>
      <c r="E44" s="8"/>
      <c r="F44" s="8"/>
      <c r="G44" s="8"/>
      <c r="H44" s="9">
        <f>I44</f>
        <v>0</v>
      </c>
      <c r="I44" s="10">
        <f>SUM(I45:I64)</f>
        <v>0</v>
      </c>
      <c r="J44" s="10">
        <f t="shared" ref="J44:N44" si="10">SUM(J45:J64)</f>
        <v>0</v>
      </c>
      <c r="K44" s="10">
        <f t="shared" si="10"/>
        <v>0</v>
      </c>
      <c r="L44" s="10">
        <f t="shared" si="10"/>
        <v>0</v>
      </c>
      <c r="M44" s="10">
        <f t="shared" si="10"/>
        <v>0</v>
      </c>
      <c r="N44" s="10">
        <f t="shared" si="10"/>
        <v>0</v>
      </c>
    </row>
    <row r="45" spans="1:14" s="11" customFormat="1" ht="20">
      <c r="A45" s="21">
        <v>1</v>
      </c>
      <c r="B45" s="20"/>
      <c r="C45" s="14"/>
      <c r="D45" s="15"/>
      <c r="E45" s="14"/>
      <c r="F45" s="15"/>
      <c r="G45" s="14"/>
      <c r="H45" s="17"/>
      <c r="I45" s="18">
        <f t="shared" ref="I45" si="11">(C45*E45*G45)/1000000</f>
        <v>0</v>
      </c>
      <c r="J45" s="19">
        <f t="shared" ref="J45" si="12">G45*(IF(OR(MID(D45,1,1)="v",MID(D45,1,1)="V"),C45+100)+IF(OR(MID(D45,2,1)="v",MID(D45,2,1)="V"),C45+100)+IF(OR(MID(F45,1,1)="v",MID(F45,1,1)="V"),E45+100)+IF(OR(MID(F45,2,1)="v",MID(F45,2,1)="V"),E45+100))/1000</f>
        <v>0</v>
      </c>
      <c r="K45" s="19">
        <f t="shared" ref="K45" si="13">G45*(IF(MID(D45,1,1)=CHAR(43),C45+100)+IF(MID(D45,2,1)=CHAR(43),C45+100)+IF(MID(F45,1,1)=CHAR(43),E45+100)+IF(MID(F45,2,1)=CHAR(43),E45+100))/1000</f>
        <v>0</v>
      </c>
      <c r="L45" s="19">
        <f t="shared" si="5"/>
        <v>0</v>
      </c>
      <c r="M45" s="19">
        <f t="shared" ref="M45" si="14">C45*G45/1000</f>
        <v>0</v>
      </c>
      <c r="N45" s="4">
        <f t="shared" si="6"/>
        <v>0</v>
      </c>
    </row>
    <row r="46" spans="1:14" s="4" customFormat="1" ht="20">
      <c r="A46" s="21">
        <v>2</v>
      </c>
      <c r="B46" s="20"/>
      <c r="C46" s="14"/>
      <c r="D46" s="15"/>
      <c r="E46" s="14"/>
      <c r="F46" s="15"/>
      <c r="G46" s="14"/>
      <c r="H46" s="17"/>
      <c r="I46" s="18">
        <f t="shared" ref="I46:I64" si="15">(C46*E46*G46)/1000000</f>
        <v>0</v>
      </c>
      <c r="J46" s="19">
        <f t="shared" ref="J46:J64" si="16">G46*(IF(OR(MID(D46,1,1)="v",MID(D46,1,1)="V"),C46+100)+IF(OR(MID(D46,2,1)="v",MID(D46,2,1)="V"),C46+100)+IF(OR(MID(F46,1,1)="v",MID(F46,1,1)="V"),E46+100)+IF(OR(MID(F46,2,1)="v",MID(F46,2,1)="V"),E46+100))/1000</f>
        <v>0</v>
      </c>
      <c r="K46" s="19">
        <f t="shared" ref="K46:K64" si="17">G46*(IF(MID(D46,1,1)=CHAR(43),C46+100)+IF(MID(D46,2,1)=CHAR(43),C46+100)+IF(MID(F46,1,1)=CHAR(43),E46+100)+IF(MID(F46,2,1)=CHAR(43),E46+100))/1000</f>
        <v>0</v>
      </c>
      <c r="L46" s="19">
        <f t="shared" ref="L46:L64" si="18">G46*(IF(OR(MID(F46,1,1)="t",MID(F46,1,1)="T"),E46+100)+IF(OR(MID(F46,2,1)="t",MID(F46,2,1)="T"),E46+100)+IF(OR(MID(D46,1,1)="t",MID(D46,1,1)="T"),C46+100)+IF(OR(MID(D46,2,1)="t",MID(D46,2,1)="T"),C46+100))/1000</f>
        <v>0</v>
      </c>
      <c r="M46" s="19">
        <f t="shared" ref="M46:M64" si="19">C46*G46/1000</f>
        <v>0</v>
      </c>
      <c r="N46" s="4">
        <f t="shared" si="6"/>
        <v>0</v>
      </c>
    </row>
    <row r="47" spans="1:14" s="4" customFormat="1" ht="20">
      <c r="A47" s="21">
        <v>3</v>
      </c>
      <c r="B47" s="20"/>
      <c r="C47" s="14"/>
      <c r="D47" s="15"/>
      <c r="E47" s="14"/>
      <c r="F47" s="15"/>
      <c r="G47" s="14"/>
      <c r="H47" s="17"/>
      <c r="I47" s="18">
        <f t="shared" si="15"/>
        <v>0</v>
      </c>
      <c r="J47" s="19">
        <f t="shared" si="16"/>
        <v>0</v>
      </c>
      <c r="K47" s="19">
        <f t="shared" si="17"/>
        <v>0</v>
      </c>
      <c r="L47" s="19">
        <f t="shared" si="18"/>
        <v>0</v>
      </c>
      <c r="M47" s="19">
        <f t="shared" si="19"/>
        <v>0</v>
      </c>
      <c r="N47" s="4">
        <f t="shared" si="6"/>
        <v>0</v>
      </c>
    </row>
    <row r="48" spans="1:14" s="4" customFormat="1" ht="20">
      <c r="A48" s="21">
        <v>4</v>
      </c>
      <c r="B48" s="20"/>
      <c r="C48" s="14"/>
      <c r="D48" s="15"/>
      <c r="E48" s="14"/>
      <c r="F48" s="15"/>
      <c r="G48" s="14"/>
      <c r="H48" s="17"/>
      <c r="I48" s="18">
        <f t="shared" si="15"/>
        <v>0</v>
      </c>
      <c r="J48" s="19">
        <f t="shared" si="16"/>
        <v>0</v>
      </c>
      <c r="K48" s="19">
        <f t="shared" si="17"/>
        <v>0</v>
      </c>
      <c r="L48" s="19">
        <f t="shared" si="18"/>
        <v>0</v>
      </c>
      <c r="M48" s="19">
        <f t="shared" si="19"/>
        <v>0</v>
      </c>
      <c r="N48" s="4">
        <f t="shared" si="6"/>
        <v>0</v>
      </c>
    </row>
    <row r="49" spans="1:14" s="4" customFormat="1" ht="20">
      <c r="A49" s="21">
        <v>5</v>
      </c>
      <c r="B49" s="20"/>
      <c r="C49" s="14"/>
      <c r="D49" s="15"/>
      <c r="E49" s="14"/>
      <c r="F49" s="15"/>
      <c r="G49" s="14"/>
      <c r="H49" s="17"/>
      <c r="I49" s="18">
        <f t="shared" si="15"/>
        <v>0</v>
      </c>
      <c r="J49" s="19">
        <f t="shared" si="16"/>
        <v>0</v>
      </c>
      <c r="K49" s="19">
        <f t="shared" si="17"/>
        <v>0</v>
      </c>
      <c r="L49" s="19">
        <f t="shared" si="18"/>
        <v>0</v>
      </c>
      <c r="M49" s="19">
        <f t="shared" si="19"/>
        <v>0</v>
      </c>
      <c r="N49" s="4">
        <f t="shared" si="6"/>
        <v>0</v>
      </c>
    </row>
    <row r="50" spans="1:14" s="4" customFormat="1" ht="20">
      <c r="A50" s="21">
        <v>6</v>
      </c>
      <c r="B50" s="20"/>
      <c r="C50" s="14"/>
      <c r="D50" s="15"/>
      <c r="E50" s="14"/>
      <c r="F50" s="15"/>
      <c r="G50" s="14"/>
      <c r="H50" s="17"/>
      <c r="I50" s="18">
        <f t="shared" si="15"/>
        <v>0</v>
      </c>
      <c r="J50" s="19">
        <f t="shared" si="16"/>
        <v>0</v>
      </c>
      <c r="K50" s="19">
        <f t="shared" si="17"/>
        <v>0</v>
      </c>
      <c r="L50" s="19">
        <f t="shared" si="18"/>
        <v>0</v>
      </c>
      <c r="M50" s="19">
        <f t="shared" si="19"/>
        <v>0</v>
      </c>
      <c r="N50" s="4">
        <f t="shared" si="6"/>
        <v>0</v>
      </c>
    </row>
    <row r="51" spans="1:14" s="4" customFormat="1" ht="20">
      <c r="A51" s="21">
        <v>7</v>
      </c>
      <c r="B51" s="20"/>
      <c r="C51" s="14"/>
      <c r="D51" s="15"/>
      <c r="E51" s="14"/>
      <c r="F51" s="15"/>
      <c r="G51" s="14"/>
      <c r="H51" s="17"/>
      <c r="I51" s="18">
        <f t="shared" si="15"/>
        <v>0</v>
      </c>
      <c r="J51" s="19">
        <f t="shared" si="16"/>
        <v>0</v>
      </c>
      <c r="K51" s="19">
        <f t="shared" si="17"/>
        <v>0</v>
      </c>
      <c r="L51" s="19">
        <f t="shared" si="18"/>
        <v>0</v>
      </c>
      <c r="M51" s="19">
        <f t="shared" si="19"/>
        <v>0</v>
      </c>
      <c r="N51" s="4">
        <f t="shared" si="6"/>
        <v>0</v>
      </c>
    </row>
    <row r="52" spans="1:14" s="4" customFormat="1" ht="20">
      <c r="A52" s="21">
        <v>8</v>
      </c>
      <c r="B52" s="20"/>
      <c r="C52" s="14"/>
      <c r="D52" s="15"/>
      <c r="E52" s="14"/>
      <c r="F52" s="15"/>
      <c r="G52" s="14"/>
      <c r="H52" s="17"/>
      <c r="I52" s="18">
        <f t="shared" si="15"/>
        <v>0</v>
      </c>
      <c r="J52" s="19">
        <f t="shared" si="16"/>
        <v>0</v>
      </c>
      <c r="K52" s="19">
        <f t="shared" si="17"/>
        <v>0</v>
      </c>
      <c r="L52" s="19">
        <f t="shared" si="18"/>
        <v>0</v>
      </c>
      <c r="M52" s="19">
        <f t="shared" si="19"/>
        <v>0</v>
      </c>
      <c r="N52" s="4">
        <f t="shared" si="6"/>
        <v>0</v>
      </c>
    </row>
    <row r="53" spans="1:14" s="4" customFormat="1" ht="20">
      <c r="A53" s="21">
        <v>9</v>
      </c>
      <c r="B53" s="20"/>
      <c r="C53" s="14"/>
      <c r="D53" s="15"/>
      <c r="E53" s="14"/>
      <c r="F53" s="15"/>
      <c r="G53" s="14"/>
      <c r="H53" s="17"/>
      <c r="I53" s="18">
        <f t="shared" si="15"/>
        <v>0</v>
      </c>
      <c r="J53" s="19">
        <f t="shared" si="16"/>
        <v>0</v>
      </c>
      <c r="K53" s="19">
        <f t="shared" si="17"/>
        <v>0</v>
      </c>
      <c r="L53" s="19">
        <f t="shared" si="18"/>
        <v>0</v>
      </c>
      <c r="M53" s="19">
        <f t="shared" si="19"/>
        <v>0</v>
      </c>
      <c r="N53" s="4">
        <f t="shared" si="6"/>
        <v>0</v>
      </c>
    </row>
    <row r="54" spans="1:14" s="4" customFormat="1" ht="20">
      <c r="A54" s="21">
        <v>10</v>
      </c>
      <c r="B54" s="20"/>
      <c r="C54" s="14"/>
      <c r="D54" s="15"/>
      <c r="E54" s="14"/>
      <c r="F54" s="15"/>
      <c r="G54" s="14"/>
      <c r="H54" s="17"/>
      <c r="I54" s="18">
        <f t="shared" si="15"/>
        <v>0</v>
      </c>
      <c r="J54" s="19">
        <f t="shared" si="16"/>
        <v>0</v>
      </c>
      <c r="K54" s="19">
        <f t="shared" si="17"/>
        <v>0</v>
      </c>
      <c r="L54" s="19">
        <f t="shared" si="18"/>
        <v>0</v>
      </c>
      <c r="M54" s="19">
        <f t="shared" si="19"/>
        <v>0</v>
      </c>
      <c r="N54" s="4">
        <f t="shared" si="6"/>
        <v>0</v>
      </c>
    </row>
    <row r="55" spans="1:14" s="4" customFormat="1" ht="20">
      <c r="A55" s="21">
        <v>11</v>
      </c>
      <c r="B55" s="20"/>
      <c r="C55" s="14"/>
      <c r="D55" s="15"/>
      <c r="E55" s="14"/>
      <c r="F55" s="15"/>
      <c r="G55" s="14"/>
      <c r="H55" s="57"/>
      <c r="I55" s="18">
        <f t="shared" si="15"/>
        <v>0</v>
      </c>
      <c r="J55" s="19">
        <f t="shared" si="16"/>
        <v>0</v>
      </c>
      <c r="K55" s="19">
        <f t="shared" si="17"/>
        <v>0</v>
      </c>
      <c r="L55" s="19">
        <f t="shared" si="18"/>
        <v>0</v>
      </c>
      <c r="M55" s="19">
        <f t="shared" si="19"/>
        <v>0</v>
      </c>
      <c r="N55" s="4">
        <f t="shared" si="6"/>
        <v>0</v>
      </c>
    </row>
    <row r="56" spans="1:14" s="4" customFormat="1" ht="20">
      <c r="A56" s="21">
        <v>12</v>
      </c>
      <c r="B56" s="20"/>
      <c r="C56" s="14"/>
      <c r="D56" s="15"/>
      <c r="E56" s="14"/>
      <c r="F56" s="15"/>
      <c r="G56" s="14"/>
      <c r="H56" s="57"/>
      <c r="I56" s="18">
        <f t="shared" si="15"/>
        <v>0</v>
      </c>
      <c r="J56" s="19">
        <f t="shared" si="16"/>
        <v>0</v>
      </c>
      <c r="K56" s="19">
        <f t="shared" si="17"/>
        <v>0</v>
      </c>
      <c r="L56" s="19">
        <f t="shared" si="18"/>
        <v>0</v>
      </c>
      <c r="M56" s="19">
        <f t="shared" si="19"/>
        <v>0</v>
      </c>
      <c r="N56" s="4">
        <f t="shared" si="6"/>
        <v>0</v>
      </c>
    </row>
    <row r="57" spans="1:14" s="4" customFormat="1" ht="20">
      <c r="A57" s="21">
        <v>13</v>
      </c>
      <c r="B57" s="20"/>
      <c r="C57" s="14"/>
      <c r="D57" s="15"/>
      <c r="E57" s="14"/>
      <c r="F57" s="15"/>
      <c r="G57" s="14"/>
      <c r="H57" s="57"/>
      <c r="I57" s="18">
        <f t="shared" si="15"/>
        <v>0</v>
      </c>
      <c r="J57" s="19">
        <f t="shared" si="16"/>
        <v>0</v>
      </c>
      <c r="K57" s="19">
        <f t="shared" si="17"/>
        <v>0</v>
      </c>
      <c r="L57" s="19">
        <f t="shared" si="18"/>
        <v>0</v>
      </c>
      <c r="M57" s="19">
        <f t="shared" si="19"/>
        <v>0</v>
      </c>
      <c r="N57" s="4">
        <f t="shared" si="6"/>
        <v>0</v>
      </c>
    </row>
    <row r="58" spans="1:14" s="4" customFormat="1" ht="20">
      <c r="A58" s="21">
        <v>14</v>
      </c>
      <c r="B58" s="20"/>
      <c r="C58" s="14"/>
      <c r="D58" s="15"/>
      <c r="E58" s="14"/>
      <c r="F58" s="15"/>
      <c r="G58" s="14"/>
      <c r="H58" s="17"/>
      <c r="I58" s="18">
        <f t="shared" si="15"/>
        <v>0</v>
      </c>
      <c r="J58" s="19">
        <f t="shared" si="16"/>
        <v>0</v>
      </c>
      <c r="K58" s="19">
        <f t="shared" si="17"/>
        <v>0</v>
      </c>
      <c r="L58" s="19">
        <f t="shared" si="18"/>
        <v>0</v>
      </c>
      <c r="M58" s="19">
        <f t="shared" si="19"/>
        <v>0</v>
      </c>
      <c r="N58" s="4">
        <f t="shared" si="6"/>
        <v>0</v>
      </c>
    </row>
    <row r="59" spans="1:14" s="4" customFormat="1" ht="20">
      <c r="A59" s="21">
        <v>15</v>
      </c>
      <c r="B59" s="20"/>
      <c r="C59" s="14"/>
      <c r="D59" s="15"/>
      <c r="E59" s="14"/>
      <c r="F59" s="15"/>
      <c r="G59" s="14"/>
      <c r="H59" s="17"/>
      <c r="I59" s="18">
        <f t="shared" si="15"/>
        <v>0</v>
      </c>
      <c r="J59" s="19">
        <f t="shared" si="16"/>
        <v>0</v>
      </c>
      <c r="K59" s="19">
        <f t="shared" si="17"/>
        <v>0</v>
      </c>
      <c r="L59" s="19">
        <f t="shared" si="18"/>
        <v>0</v>
      </c>
      <c r="M59" s="19">
        <f t="shared" si="19"/>
        <v>0</v>
      </c>
      <c r="N59" s="4">
        <f t="shared" si="6"/>
        <v>0</v>
      </c>
    </row>
    <row r="60" spans="1:14" s="4" customFormat="1" ht="20">
      <c r="A60" s="21">
        <v>16</v>
      </c>
      <c r="B60" s="20"/>
      <c r="C60" s="14"/>
      <c r="D60" s="15"/>
      <c r="E60" s="14"/>
      <c r="F60" s="15"/>
      <c r="G60" s="14"/>
      <c r="H60" s="57"/>
      <c r="I60" s="18">
        <f t="shared" si="15"/>
        <v>0</v>
      </c>
      <c r="J60" s="19">
        <f t="shared" si="16"/>
        <v>0</v>
      </c>
      <c r="K60" s="19">
        <f t="shared" si="17"/>
        <v>0</v>
      </c>
      <c r="L60" s="19">
        <f t="shared" si="18"/>
        <v>0</v>
      </c>
      <c r="M60" s="19">
        <f t="shared" si="19"/>
        <v>0</v>
      </c>
      <c r="N60" s="4">
        <f t="shared" si="6"/>
        <v>0</v>
      </c>
    </row>
    <row r="61" spans="1:14" s="4" customFormat="1" ht="20">
      <c r="A61" s="21">
        <v>17</v>
      </c>
      <c r="B61" s="20"/>
      <c r="C61" s="14"/>
      <c r="D61" s="15"/>
      <c r="E61" s="14"/>
      <c r="F61" s="15"/>
      <c r="G61" s="14"/>
      <c r="H61" s="57"/>
      <c r="I61" s="18">
        <f t="shared" si="15"/>
        <v>0</v>
      </c>
      <c r="J61" s="19">
        <f t="shared" si="16"/>
        <v>0</v>
      </c>
      <c r="K61" s="19">
        <f t="shared" si="17"/>
        <v>0</v>
      </c>
      <c r="L61" s="19">
        <f t="shared" si="18"/>
        <v>0</v>
      </c>
      <c r="M61" s="19">
        <f t="shared" si="19"/>
        <v>0</v>
      </c>
      <c r="N61" s="4">
        <f t="shared" si="6"/>
        <v>0</v>
      </c>
    </row>
    <row r="62" spans="1:14" s="4" customFormat="1" ht="20">
      <c r="A62" s="21">
        <v>18</v>
      </c>
      <c r="B62" s="20"/>
      <c r="C62" s="14"/>
      <c r="D62" s="15"/>
      <c r="E62" s="14"/>
      <c r="F62" s="15"/>
      <c r="G62" s="14"/>
      <c r="H62" s="57"/>
      <c r="I62" s="18">
        <f t="shared" si="15"/>
        <v>0</v>
      </c>
      <c r="J62" s="19">
        <f t="shared" si="16"/>
        <v>0</v>
      </c>
      <c r="K62" s="19">
        <f t="shared" si="17"/>
        <v>0</v>
      </c>
      <c r="L62" s="19">
        <f t="shared" si="18"/>
        <v>0</v>
      </c>
      <c r="M62" s="19">
        <f t="shared" si="19"/>
        <v>0</v>
      </c>
      <c r="N62" s="4">
        <f t="shared" si="6"/>
        <v>0</v>
      </c>
    </row>
    <row r="63" spans="1:14" s="4" customFormat="1" ht="20">
      <c r="A63" s="21">
        <v>19</v>
      </c>
      <c r="B63" s="20"/>
      <c r="C63" s="14"/>
      <c r="D63" s="15"/>
      <c r="E63" s="14"/>
      <c r="F63" s="15"/>
      <c r="G63" s="14"/>
      <c r="H63" s="17"/>
      <c r="I63" s="18">
        <f t="shared" si="15"/>
        <v>0</v>
      </c>
      <c r="J63" s="19">
        <f t="shared" si="16"/>
        <v>0</v>
      </c>
      <c r="K63" s="19">
        <f t="shared" si="17"/>
        <v>0</v>
      </c>
      <c r="L63" s="19">
        <f t="shared" si="18"/>
        <v>0</v>
      </c>
      <c r="M63" s="19">
        <f t="shared" si="19"/>
        <v>0</v>
      </c>
      <c r="N63" s="4">
        <f t="shared" si="6"/>
        <v>0</v>
      </c>
    </row>
    <row r="64" spans="1:14" s="4" customFormat="1" ht="21" thickBot="1">
      <c r="A64" s="22"/>
      <c r="B64" s="13"/>
      <c r="C64" s="14"/>
      <c r="D64" s="15"/>
      <c r="E64" s="14"/>
      <c r="F64" s="15"/>
      <c r="G64" s="16"/>
      <c r="H64" s="17"/>
      <c r="I64" s="18">
        <f t="shared" si="15"/>
        <v>0</v>
      </c>
      <c r="J64" s="19">
        <f t="shared" si="16"/>
        <v>0</v>
      </c>
      <c r="K64" s="19">
        <f t="shared" si="17"/>
        <v>0</v>
      </c>
      <c r="L64" s="19">
        <f t="shared" si="18"/>
        <v>0</v>
      </c>
      <c r="M64" s="19">
        <f t="shared" si="19"/>
        <v>0</v>
      </c>
      <c r="N64" s="4">
        <f t="shared" si="6"/>
        <v>0</v>
      </c>
    </row>
    <row r="65" spans="1:14" s="4" customFormat="1" ht="21" thickBot="1">
      <c r="A65" s="6" t="s">
        <v>35</v>
      </c>
      <c r="B65" s="7"/>
      <c r="C65" s="8"/>
      <c r="D65" s="8"/>
      <c r="E65" s="8"/>
      <c r="F65" s="8"/>
      <c r="G65" s="8"/>
      <c r="H65" s="9">
        <f>I65</f>
        <v>0</v>
      </c>
      <c r="I65" s="10">
        <f>SUM(I66:I67)</f>
        <v>0</v>
      </c>
      <c r="J65" s="10">
        <f t="shared" ref="J65:N65" si="20">SUM(J66:J67)</f>
        <v>0</v>
      </c>
      <c r="K65" s="10">
        <f t="shared" si="20"/>
        <v>0</v>
      </c>
      <c r="L65" s="10">
        <f t="shared" si="20"/>
        <v>0</v>
      </c>
      <c r="M65" s="10">
        <f t="shared" si="20"/>
        <v>0</v>
      </c>
      <c r="N65" s="10">
        <f t="shared" si="20"/>
        <v>0</v>
      </c>
    </row>
    <row r="66" spans="1:14" s="4" customFormat="1" ht="20">
      <c r="A66" s="22">
        <v>1</v>
      </c>
      <c r="B66" s="13"/>
      <c r="C66" s="14"/>
      <c r="D66" s="15"/>
      <c r="E66" s="14"/>
      <c r="F66" s="15"/>
      <c r="G66" s="14"/>
      <c r="H66" s="17"/>
      <c r="I66" s="18">
        <f t="shared" ref="I66:I67" si="21">(C66*E66*G66)/1000000</f>
        <v>0</v>
      </c>
      <c r="J66" s="19">
        <f t="shared" ref="J66:J67" si="22">G66*(IF(OR(MID(D66,1,1)="v",MID(D66,1,1)="V"),C66+100)+IF(OR(MID(D66,2,1)="v",MID(D66,2,1)="V"),C66+100)+IF(OR(MID(F66,1,1)="v",MID(F66,1,1)="V"),E66+100)+IF(OR(MID(F66,2,1)="v",MID(F66,2,1)="V"),E66+100))/1000</f>
        <v>0</v>
      </c>
      <c r="K66" s="19">
        <f t="shared" ref="K66:K67" si="23">G66*(IF(MID(D66,1,1)=CHAR(43),C66+100)+IF(MID(D66,2,1)=CHAR(43),C66+100)+IF(MID(F66,1,1)=CHAR(43),E66+100)+IF(MID(F66,2,1)=CHAR(43),E66+100))/1000</f>
        <v>0</v>
      </c>
      <c r="L66" s="19">
        <f t="shared" si="5"/>
        <v>0</v>
      </c>
      <c r="M66" s="19">
        <f t="shared" ref="M66:M67" si="24">G66*(IF(OR(MID(D66,1,1)="T",MID(D66,1,1)="Т"),C66+100)+IF(OR(MID(D66,2,1)="T",MID(D66,2,1)="Т"),C66+100)+IF(OR(MID(F66,1,1)="T",MID(F66,1,1)="Т"),E66+100)+IF(OR(MID(F66,2,1)="T",MID(F66,2,1)="Т"),E66+100))/1000</f>
        <v>0</v>
      </c>
      <c r="N66" s="4">
        <f t="shared" si="6"/>
        <v>0</v>
      </c>
    </row>
    <row r="67" spans="1:14" s="4" customFormat="1" ht="19.5" customHeight="1" thickBot="1">
      <c r="A67" s="22"/>
      <c r="B67" s="13"/>
      <c r="C67" s="14"/>
      <c r="D67" s="15"/>
      <c r="E67" s="14"/>
      <c r="F67" s="15"/>
      <c r="G67" s="16"/>
      <c r="H67" s="17"/>
      <c r="I67" s="18">
        <f t="shared" si="21"/>
        <v>0</v>
      </c>
      <c r="J67" s="19">
        <f t="shared" si="22"/>
        <v>0</v>
      </c>
      <c r="K67" s="19">
        <f t="shared" si="23"/>
        <v>0</v>
      </c>
      <c r="L67" s="19">
        <f t="shared" si="5"/>
        <v>0</v>
      </c>
      <c r="M67" s="19">
        <f t="shared" si="24"/>
        <v>0</v>
      </c>
      <c r="N67" s="4">
        <f t="shared" si="6"/>
        <v>0</v>
      </c>
    </row>
    <row r="68" spans="1:14" s="4" customFormat="1" ht="21" thickBot="1">
      <c r="A68" s="6" t="s">
        <v>40</v>
      </c>
      <c r="B68" s="7"/>
      <c r="C68" s="8"/>
      <c r="D68" s="8"/>
      <c r="E68" s="8"/>
      <c r="F68" s="8"/>
      <c r="G68" s="8"/>
      <c r="H68" s="9">
        <f>I68</f>
        <v>0</v>
      </c>
      <c r="I68" s="10">
        <f t="shared" ref="I68:N68" si="25">SUM(I69:I77)</f>
        <v>0</v>
      </c>
      <c r="J68" s="10">
        <f t="shared" si="25"/>
        <v>0</v>
      </c>
      <c r="K68" s="10">
        <f t="shared" si="25"/>
        <v>0</v>
      </c>
      <c r="L68" s="10">
        <f t="shared" si="25"/>
        <v>0</v>
      </c>
      <c r="M68" s="10">
        <f t="shared" si="25"/>
        <v>0</v>
      </c>
      <c r="N68" s="10">
        <f t="shared" si="25"/>
        <v>0</v>
      </c>
    </row>
    <row r="69" spans="1:14" s="4" customFormat="1" ht="20">
      <c r="A69" s="21">
        <v>1</v>
      </c>
      <c r="B69" s="13"/>
      <c r="C69" s="14"/>
      <c r="D69" s="15"/>
      <c r="E69" s="14"/>
      <c r="F69" s="24"/>
      <c r="G69" s="14"/>
      <c r="H69" s="17"/>
      <c r="I69" s="18">
        <f>(C69*E69*G69)/1000000</f>
        <v>0</v>
      </c>
      <c r="J69" s="19">
        <f t="shared" ref="J69" si="26">G69*(IF(OR(MID(D69,1,1)="v",MID(D69,1,1)="V"),C69+100)+IF(OR(MID(D69,2,1)="v",MID(D69,2,1)="V"),C69+100)+IF(OR(MID(F69,1,1)="v",MID(F69,1,1)="V"),E69+100)+IF(OR(MID(F69,2,1)="v",MID(F69,2,1)="V"),E69+100))/1000</f>
        <v>0</v>
      </c>
      <c r="K69" s="19">
        <f t="shared" ref="K69:L69" si="27">G69*(IF(MID(D69,1,1)=CHAR(43),C69+100)+IF(MID(D69,2,1)=CHAR(43),C69+100)+IF(MID(F69,1,1)=CHAR(43),E69+100)+IF(MID(F69,2,1)=CHAR(43),E69+100))/1000</f>
        <v>0</v>
      </c>
      <c r="L69" s="19">
        <f t="shared" si="27"/>
        <v>0</v>
      </c>
      <c r="M69" s="19">
        <f t="shared" ref="M69" si="28">G69*(IF(OR(MID(D69,1,1)="T",MID(D69,1,1)="Т"),C69+100)+IF(OR(MID(D69,2,1)="T",MID(D69,2,1)="Т"),C69+100)+IF(OR(MID(F69,1,1)="T",MID(F69,1,1)="Т"),E69+100)+IF(OR(MID(F69,2,1)="T",MID(F69,2,1)="Т"),E69+100))/1000</f>
        <v>0</v>
      </c>
      <c r="N69" s="4">
        <f t="shared" si="6"/>
        <v>0</v>
      </c>
    </row>
    <row r="70" spans="1:14" s="4" customFormat="1" ht="20">
      <c r="A70" s="21">
        <v>2</v>
      </c>
      <c r="B70" s="13"/>
      <c r="C70" s="14"/>
      <c r="D70" s="15"/>
      <c r="E70" s="14"/>
      <c r="F70" s="24"/>
      <c r="G70" s="14"/>
      <c r="H70" s="17"/>
      <c r="I70" s="18">
        <f t="shared" ref="I70:I76" si="29">(C70*E70*G70)/1000000</f>
        <v>0</v>
      </c>
      <c r="J70" s="19">
        <f t="shared" ref="J70:J76" si="30">G70*(IF(OR(MID(D70,1,1)="v",MID(D70,1,1)="V"),C70+100)+IF(OR(MID(D70,2,1)="v",MID(D70,2,1)="V"),C70+100)+IF(OR(MID(F70,1,1)="v",MID(F70,1,1)="V"),E70+100)+IF(OR(MID(F70,2,1)="v",MID(F70,2,1)="V"),E70+100))/1000</f>
        <v>0</v>
      </c>
      <c r="K70" s="19">
        <f t="shared" ref="K70:K76" si="31">G70*(IF(MID(D70,1,1)=CHAR(43),C70+100)+IF(MID(D70,2,1)=CHAR(43),C70+100)+IF(MID(F70,1,1)=CHAR(43),E70+100)+IF(MID(F70,2,1)=CHAR(43),E70+100))/1000</f>
        <v>0</v>
      </c>
      <c r="L70" s="19">
        <f t="shared" ref="L70:L76" si="32">H70*(IF(MID(E70,1,1)=CHAR(43),D70+100)+IF(MID(E70,2,1)=CHAR(43),D70+100)+IF(MID(G70,1,1)=CHAR(43),F70+100)+IF(MID(G70,2,1)=CHAR(43),F70+100))/1000</f>
        <v>0</v>
      </c>
      <c r="M70" s="19">
        <f t="shared" ref="M70:M76" si="33">G70*(IF(OR(MID(D70,1,1)="T",MID(D70,1,1)="Т"),C70+100)+IF(OR(MID(D70,2,1)="T",MID(D70,2,1)="Т"),C70+100)+IF(OR(MID(F70,1,1)="T",MID(F70,1,1)="Т"),E70+100)+IF(OR(MID(F70,2,1)="T",MID(F70,2,1)="Т"),E70+100))/1000</f>
        <v>0</v>
      </c>
      <c r="N70" s="4">
        <f t="shared" si="6"/>
        <v>0</v>
      </c>
    </row>
    <row r="71" spans="1:14" s="4" customFormat="1" ht="20">
      <c r="A71" s="21">
        <v>3</v>
      </c>
      <c r="B71" s="13"/>
      <c r="C71" s="14"/>
      <c r="D71" s="15"/>
      <c r="E71" s="14"/>
      <c r="F71" s="24"/>
      <c r="G71" s="14"/>
      <c r="H71" s="17"/>
      <c r="I71" s="18">
        <f t="shared" si="29"/>
        <v>0</v>
      </c>
      <c r="J71" s="19">
        <f t="shared" si="30"/>
        <v>0</v>
      </c>
      <c r="K71" s="19">
        <f t="shared" si="31"/>
        <v>0</v>
      </c>
      <c r="L71" s="19">
        <f t="shared" si="32"/>
        <v>0</v>
      </c>
      <c r="M71" s="19">
        <f t="shared" si="33"/>
        <v>0</v>
      </c>
      <c r="N71" s="4">
        <f t="shared" si="6"/>
        <v>0</v>
      </c>
    </row>
    <row r="72" spans="1:14" s="4" customFormat="1" ht="20">
      <c r="A72" s="21">
        <v>4</v>
      </c>
      <c r="B72" s="13"/>
      <c r="C72" s="14"/>
      <c r="D72" s="15"/>
      <c r="E72" s="14"/>
      <c r="F72" s="24"/>
      <c r="G72" s="14"/>
      <c r="H72" s="17"/>
      <c r="I72" s="18">
        <f t="shared" si="29"/>
        <v>0</v>
      </c>
      <c r="J72" s="19">
        <f t="shared" si="30"/>
        <v>0</v>
      </c>
      <c r="K72" s="19">
        <f t="shared" si="31"/>
        <v>0</v>
      </c>
      <c r="L72" s="19">
        <f t="shared" si="32"/>
        <v>0</v>
      </c>
      <c r="M72" s="19">
        <f t="shared" si="33"/>
        <v>0</v>
      </c>
      <c r="N72" s="4">
        <f t="shared" si="6"/>
        <v>0</v>
      </c>
    </row>
    <row r="73" spans="1:14" s="4" customFormat="1" ht="20">
      <c r="A73" s="21">
        <v>5</v>
      </c>
      <c r="B73" s="13"/>
      <c r="C73" s="14"/>
      <c r="D73" s="15"/>
      <c r="E73" s="14"/>
      <c r="F73" s="24"/>
      <c r="G73" s="14"/>
      <c r="H73" s="17"/>
      <c r="I73" s="18">
        <f t="shared" si="29"/>
        <v>0</v>
      </c>
      <c r="J73" s="19">
        <f t="shared" si="30"/>
        <v>0</v>
      </c>
      <c r="K73" s="19">
        <f t="shared" si="31"/>
        <v>0</v>
      </c>
      <c r="L73" s="19">
        <f t="shared" si="32"/>
        <v>0</v>
      </c>
      <c r="M73" s="19">
        <f t="shared" si="33"/>
        <v>0</v>
      </c>
      <c r="N73" s="4">
        <f t="shared" si="6"/>
        <v>0</v>
      </c>
    </row>
    <row r="74" spans="1:14" s="4" customFormat="1" ht="20">
      <c r="A74" s="21">
        <v>6</v>
      </c>
      <c r="B74" s="13"/>
      <c r="C74" s="14"/>
      <c r="D74" s="15"/>
      <c r="E74" s="14"/>
      <c r="F74" s="24"/>
      <c r="G74" s="14"/>
      <c r="H74" s="17"/>
      <c r="I74" s="18">
        <f t="shared" si="29"/>
        <v>0</v>
      </c>
      <c r="J74" s="19">
        <f t="shared" si="30"/>
        <v>0</v>
      </c>
      <c r="K74" s="19">
        <f t="shared" si="31"/>
        <v>0</v>
      </c>
      <c r="L74" s="19">
        <f t="shared" si="32"/>
        <v>0</v>
      </c>
      <c r="M74" s="19">
        <f t="shared" si="33"/>
        <v>0</v>
      </c>
      <c r="N74" s="4">
        <f t="shared" si="6"/>
        <v>0</v>
      </c>
    </row>
    <row r="75" spans="1:14" s="4" customFormat="1" ht="20">
      <c r="A75" s="23"/>
      <c r="B75" s="13"/>
      <c r="C75" s="14"/>
      <c r="D75" s="15"/>
      <c r="E75" s="14"/>
      <c r="F75" s="24"/>
      <c r="G75" s="25"/>
      <c r="H75" s="17"/>
      <c r="I75" s="18">
        <f t="shared" si="29"/>
        <v>0</v>
      </c>
      <c r="J75" s="19">
        <f t="shared" si="30"/>
        <v>0</v>
      </c>
      <c r="K75" s="19">
        <f t="shared" si="31"/>
        <v>0</v>
      </c>
      <c r="L75" s="19">
        <f t="shared" si="32"/>
        <v>0</v>
      </c>
      <c r="M75" s="19">
        <f t="shared" si="33"/>
        <v>0</v>
      </c>
      <c r="N75" s="4">
        <f t="shared" si="6"/>
        <v>0</v>
      </c>
    </row>
    <row r="76" spans="1:14" s="4" customFormat="1" ht="21" thickBot="1">
      <c r="A76" s="26"/>
      <c r="B76" s="27"/>
      <c r="C76" s="28"/>
      <c r="D76" s="29"/>
      <c r="E76" s="28"/>
      <c r="F76" s="30"/>
      <c r="G76" s="31"/>
      <c r="H76" s="32"/>
      <c r="I76" s="18">
        <f t="shared" si="29"/>
        <v>0</v>
      </c>
      <c r="J76" s="19">
        <f t="shared" si="30"/>
        <v>0</v>
      </c>
      <c r="K76" s="19">
        <f t="shared" si="31"/>
        <v>0</v>
      </c>
      <c r="L76" s="19">
        <f t="shared" si="32"/>
        <v>0</v>
      </c>
      <c r="M76" s="19">
        <f t="shared" si="33"/>
        <v>0</v>
      </c>
      <c r="N76" s="4">
        <f t="shared" si="6"/>
        <v>0</v>
      </c>
    </row>
    <row r="77" spans="1:14" s="4" customFormat="1" ht="18">
      <c r="A77" s="33"/>
      <c r="B77" s="33"/>
      <c r="C77" s="33"/>
      <c r="D77" s="33"/>
      <c r="E77" s="88" t="s">
        <v>16</v>
      </c>
      <c r="F77" s="88"/>
      <c r="G77" s="34">
        <f>SUM(G24:G76)</f>
        <v>2</v>
      </c>
      <c r="H77" s="33" t="str">
        <f>IF(AND(10&lt;VALUE(RIGHT((TEXT(G77,"00")),2)),VALUE(RIGHT((TEXT(G77,"00")),2))&lt;15),"деталей",CHOOSE(1+VALUE(RIGHT((TEXT(G77,"0")),1)),"деталей","деталь","детали","детали","детали","деталей","деталей","деталей","деталей","деталей"))</f>
        <v>детали</v>
      </c>
      <c r="I77" s="35"/>
      <c r="J77" s="36"/>
      <c r="K77" s="36"/>
      <c r="L77" s="36"/>
      <c r="M77" s="36"/>
    </row>
    <row r="78" spans="1:14" s="35" customFormat="1" ht="18">
      <c r="A78" s="37" t="s">
        <v>17</v>
      </c>
      <c r="B78" s="37"/>
      <c r="C78" s="37"/>
      <c r="D78" s="37"/>
      <c r="E78" s="37"/>
      <c r="F78" s="4"/>
      <c r="G78" s="37" t="s">
        <v>18</v>
      </c>
      <c r="H78" s="37"/>
      <c r="I78" s="4"/>
      <c r="J78" s="19"/>
      <c r="K78" s="19"/>
      <c r="L78" s="19"/>
      <c r="M78" s="19"/>
    </row>
    <row r="79" spans="1:14" s="4" customFormat="1" ht="18">
      <c r="A79" s="78"/>
      <c r="B79" s="78"/>
      <c r="C79" s="78"/>
      <c r="D79" s="78"/>
      <c r="E79" s="78"/>
      <c r="F79" s="78"/>
      <c r="G79" s="78"/>
      <c r="H79" s="78"/>
      <c r="I79" s="1"/>
      <c r="J79" s="2"/>
      <c r="K79" s="2"/>
      <c r="L79" s="2"/>
      <c r="M79" s="2"/>
    </row>
    <row r="81" spans="2:8" ht="20">
      <c r="B81" s="38"/>
      <c r="C81" s="38"/>
      <c r="D81" s="38"/>
      <c r="E81" s="38"/>
      <c r="F81" s="38"/>
      <c r="G81" s="38"/>
      <c r="H81" s="38"/>
    </row>
    <row r="82" spans="2:8" ht="20">
      <c r="B82" s="38"/>
      <c r="C82" s="38"/>
      <c r="D82" s="38"/>
      <c r="E82" s="38"/>
      <c r="F82" s="38"/>
      <c r="G82" s="38"/>
      <c r="H82" s="38"/>
    </row>
    <row r="83" spans="2:8" ht="20">
      <c r="B83" s="38"/>
      <c r="C83" s="38"/>
      <c r="D83" s="38"/>
      <c r="E83" s="38"/>
      <c r="F83" s="38"/>
      <c r="G83" s="38"/>
      <c r="H83" s="38"/>
    </row>
    <row r="84" spans="2:8" ht="20">
      <c r="B84" s="38"/>
      <c r="C84" s="38"/>
      <c r="D84" s="38"/>
      <c r="E84" s="38"/>
      <c r="F84" s="38"/>
      <c r="G84" s="38"/>
      <c r="H84" s="38"/>
    </row>
    <row r="85" spans="2:8" ht="20">
      <c r="B85" s="38"/>
      <c r="C85" s="38"/>
      <c r="D85" s="38"/>
      <c r="E85" s="38"/>
      <c r="F85" s="38"/>
      <c r="G85" s="38"/>
      <c r="H85" s="38"/>
    </row>
    <row r="86" spans="2:8" ht="20">
      <c r="B86" s="38"/>
      <c r="C86" s="38"/>
      <c r="D86" s="38"/>
      <c r="E86" s="38"/>
      <c r="F86" s="38"/>
      <c r="G86" s="38"/>
      <c r="H86" s="38"/>
    </row>
    <row r="91" spans="2:8" ht="18">
      <c r="B91" s="39"/>
      <c r="C91" s="39"/>
      <c r="D91" s="39"/>
      <c r="E91" s="39"/>
    </row>
    <row r="92" spans="2:8" ht="18">
      <c r="B92" s="39"/>
      <c r="C92" s="39"/>
      <c r="D92" s="39"/>
      <c r="E92" s="39"/>
    </row>
    <row r="93" spans="2:8" ht="18">
      <c r="B93" s="39"/>
      <c r="C93" s="39"/>
      <c r="D93" s="39"/>
      <c r="E93" s="39"/>
    </row>
  </sheetData>
  <mergeCells count="36">
    <mergeCell ref="A2:H2"/>
    <mergeCell ref="A1:H1"/>
    <mergeCell ref="A3:H3"/>
    <mergeCell ref="J14:O14"/>
    <mergeCell ref="J15:O15"/>
    <mergeCell ref="A14:H14"/>
    <mergeCell ref="J4:O4"/>
    <mergeCell ref="A13:H13"/>
    <mergeCell ref="A5:H5"/>
    <mergeCell ref="A11:H11"/>
    <mergeCell ref="A4:H4"/>
    <mergeCell ref="A12:H12"/>
    <mergeCell ref="J13:O13"/>
    <mergeCell ref="J12:O12"/>
    <mergeCell ref="A15:H15"/>
    <mergeCell ref="A79:H79"/>
    <mergeCell ref="A19:F19"/>
    <mergeCell ref="A20:B20"/>
    <mergeCell ref="C20:D20"/>
    <mergeCell ref="E20:H20"/>
    <mergeCell ref="E77:F77"/>
    <mergeCell ref="E21:H21"/>
    <mergeCell ref="A22:A23"/>
    <mergeCell ref="B22:B23"/>
    <mergeCell ref="C21:D21"/>
    <mergeCell ref="A16:F16"/>
    <mergeCell ref="A17:F17"/>
    <mergeCell ref="J22:M22"/>
    <mergeCell ref="I22:I23"/>
    <mergeCell ref="H22:H23"/>
    <mergeCell ref="G22:G23"/>
    <mergeCell ref="C22:F22"/>
    <mergeCell ref="I21:M21"/>
    <mergeCell ref="J18:P18"/>
    <mergeCell ref="A21:B21"/>
    <mergeCell ref="A18:F18"/>
  </mergeCells>
  <conditionalFormatting sqref="A43">
    <cfRule type="cellIs" dxfId="25" priority="28" stopIfTrue="1" operator="greaterThan">
      <formula>2030</formula>
    </cfRule>
  </conditionalFormatting>
  <conditionalFormatting sqref="C25:C42">
    <cfRule type="cellIs" dxfId="24" priority="4" stopIfTrue="1" operator="greaterThan">
      <formula>2760</formula>
    </cfRule>
    <cfRule type="cellIs" dxfId="23" priority="6" stopIfTrue="1" operator="greaterThan">
      <formula>2400</formula>
    </cfRule>
  </conditionalFormatting>
  <conditionalFormatting sqref="C43 E87:E106 E108:E120 E122:E126">
    <cfRule type="cellIs" dxfId="22" priority="50" stopIfTrue="1" operator="greaterThan">
      <formula>2030</formula>
    </cfRule>
  </conditionalFormatting>
  <conditionalFormatting sqref="C45:C63">
    <cfRule type="cellIs" dxfId="21" priority="20" stopIfTrue="1" operator="greaterThan">
      <formula>2400</formula>
    </cfRule>
  </conditionalFormatting>
  <conditionalFormatting sqref="C45:C64">
    <cfRule type="cellIs" dxfId="20" priority="18" stopIfTrue="1" operator="greaterThan">
      <formula>2760</formula>
    </cfRule>
  </conditionalFormatting>
  <conditionalFormatting sqref="C66">
    <cfRule type="cellIs" dxfId="19" priority="14" stopIfTrue="1" operator="greaterThan">
      <formula>2400</formula>
    </cfRule>
  </conditionalFormatting>
  <conditionalFormatting sqref="C66:C85">
    <cfRule type="cellIs" dxfId="18" priority="12" stopIfTrue="1" operator="greaterThan">
      <formula>2760</formula>
    </cfRule>
  </conditionalFormatting>
  <conditionalFormatting sqref="C69:C76 C127 C129:C133 C135:C137">
    <cfRule type="cellIs" dxfId="17" priority="53" stopIfTrue="1" operator="greaterThan">
      <formula>2400</formula>
    </cfRule>
  </conditionalFormatting>
  <conditionalFormatting sqref="E25:E42">
    <cfRule type="cellIs" dxfId="16" priority="5" stopIfTrue="1" operator="greaterThan">
      <formula>1790</formula>
    </cfRule>
    <cfRule type="cellIs" dxfId="15" priority="3" stopIfTrue="1" operator="greaterThan">
      <formula>2030</formula>
    </cfRule>
  </conditionalFormatting>
  <conditionalFormatting sqref="E43 G43 G64 G67:G68 G75:G81 G87 C87:C106 C108:C120 C122:C126">
    <cfRule type="cellIs" dxfId="14" priority="51" stopIfTrue="1" operator="greaterThan">
      <formula>2760</formula>
    </cfRule>
  </conditionalFormatting>
  <conditionalFormatting sqref="E43">
    <cfRule type="cellIs" dxfId="13" priority="39" stopIfTrue="1" operator="greaterThan">
      <formula>2760</formula>
    </cfRule>
  </conditionalFormatting>
  <conditionalFormatting sqref="E45:E63">
    <cfRule type="cellIs" dxfId="12" priority="19" stopIfTrue="1" operator="greaterThan">
      <formula>1790</formula>
    </cfRule>
  </conditionalFormatting>
  <conditionalFormatting sqref="E45:E64">
    <cfRule type="cellIs" dxfId="11" priority="17" stopIfTrue="1" operator="greaterThan">
      <formula>2030</formula>
    </cfRule>
  </conditionalFormatting>
  <conditionalFormatting sqref="E66">
    <cfRule type="cellIs" dxfId="10" priority="13" stopIfTrue="1" operator="greaterThan">
      <formula>1790</formula>
    </cfRule>
  </conditionalFormatting>
  <conditionalFormatting sqref="E66:E85">
    <cfRule type="cellIs" dxfId="9" priority="11" stopIfTrue="1" operator="greaterThan">
      <formula>2030</formula>
    </cfRule>
  </conditionalFormatting>
  <conditionalFormatting sqref="E69:E76 E127 E129:E133 E135:E137">
    <cfRule type="cellIs" dxfId="8" priority="52" stopIfTrue="1" operator="greaterThan">
      <formula>1790</formula>
    </cfRule>
  </conditionalFormatting>
  <conditionalFormatting sqref="G25:G42">
    <cfRule type="cellIs" dxfId="7" priority="1" stopIfTrue="1" operator="greaterThan">
      <formula>2030</formula>
    </cfRule>
    <cfRule type="cellIs" dxfId="6" priority="2" stopIfTrue="1" operator="greaterThan">
      <formula>1790</formula>
    </cfRule>
  </conditionalFormatting>
  <conditionalFormatting sqref="G45:G63">
    <cfRule type="cellIs" dxfId="5" priority="7" stopIfTrue="1" operator="greaterThan">
      <formula>2030</formula>
    </cfRule>
    <cfRule type="cellIs" dxfId="4" priority="8" stopIfTrue="1" operator="greaterThan">
      <formula>1790</formula>
    </cfRule>
  </conditionalFormatting>
  <conditionalFormatting sqref="G66">
    <cfRule type="cellIs" dxfId="3" priority="9" stopIfTrue="1" operator="greaterThan">
      <formula>2030</formula>
    </cfRule>
    <cfRule type="cellIs" dxfId="2" priority="10" stopIfTrue="1" operator="greaterThan">
      <formula>1790</formula>
    </cfRule>
  </conditionalFormatting>
  <conditionalFormatting sqref="G69:G74">
    <cfRule type="cellIs" dxfId="1" priority="16" stopIfTrue="1" operator="greaterThan">
      <formula>1790</formula>
    </cfRule>
    <cfRule type="cellIs" dxfId="0" priority="15" stopIfTrue="1" operator="greaterThan">
      <formula>2030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ПЗ</vt:lpstr>
      <vt:lpstr>ПЗ!Print_Area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Максим Тимошин</cp:lastModifiedBy>
  <cp:lastPrinted>2017-04-07T14:45:20Z</cp:lastPrinted>
  <dcterms:created xsi:type="dcterms:W3CDTF">2016-04-25T11:11:44Z</dcterms:created>
  <dcterms:modified xsi:type="dcterms:W3CDTF">2024-05-27T12:22:18Z</dcterms:modified>
</cp:coreProperties>
</file>